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borsje\Dropbox\Accountmanagement\documenten website\"/>
    </mc:Choice>
  </mc:AlternateContent>
  <bookViews>
    <workbookView xWindow="0" yWindow="0" windowWidth="15350" windowHeight="4650" tabRatio="959"/>
  </bookViews>
  <sheets>
    <sheet name="Basisgegevens" sheetId="10" r:id="rId1"/>
    <sheet name="Aandeelhoudersregister" sheetId="8" r:id="rId2"/>
    <sheet name="Contactgegevens aandeelhouders" sheetId="17" r:id="rId3"/>
    <sheet name="Openingsbalans" sheetId="12" r:id="rId4"/>
    <sheet name="Inkopen" sheetId="7" r:id="rId5"/>
    <sheet name="Kosten" sheetId="9" r:id="rId6"/>
    <sheet name="Verkopen" sheetId="6" r:id="rId7"/>
    <sheet name="Exploitatiebegroting" sheetId="13" r:id="rId8"/>
    <sheet name="Liquidatieformulier" sheetId="14" r:id="rId9"/>
    <sheet name="Eindbalans" sheetId="15" r:id="rId10"/>
    <sheet name="Uitbetaling aandeelhouders" sheetId="18" r:id="rId1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5" i="6" l="1"/>
  <c r="B8" i="13" s="1"/>
  <c r="F55" i="6"/>
  <c r="B9" i="13" s="1"/>
  <c r="F8" i="8"/>
  <c r="C16" i="18" s="1"/>
  <c r="F9" i="8"/>
  <c r="C17" i="18" s="1"/>
  <c r="F10" i="8"/>
  <c r="C18" i="18" s="1"/>
  <c r="F11" i="8"/>
  <c r="C19" i="18" s="1"/>
  <c r="F12" i="8"/>
  <c r="C20" i="18" s="1"/>
  <c r="F13" i="8"/>
  <c r="F14" i="8"/>
  <c r="F15" i="8"/>
  <c r="C23" i="18" s="1"/>
  <c r="F16" i="8"/>
  <c r="C24" i="18" s="1"/>
  <c r="F17" i="8"/>
  <c r="F18" i="8"/>
  <c r="F19" i="8"/>
  <c r="F20" i="8"/>
  <c r="C28" i="18" s="1"/>
  <c r="F21" i="8"/>
  <c r="F22" i="8"/>
  <c r="F23" i="8"/>
  <c r="F24" i="8"/>
  <c r="C32" i="18" s="1"/>
  <c r="F25" i="8"/>
  <c r="F26" i="8"/>
  <c r="C34" i="18" s="1"/>
  <c r="F27" i="8"/>
  <c r="C35" i="18" s="1"/>
  <c r="F28" i="8"/>
  <c r="C36" i="18" s="1"/>
  <c r="F29" i="8"/>
  <c r="F30" i="8"/>
  <c r="F31" i="8"/>
  <c r="C39" i="18" s="1"/>
  <c r="F32" i="8"/>
  <c r="C40" i="18" s="1"/>
  <c r="F33" i="8"/>
  <c r="F34" i="8"/>
  <c r="F35" i="8"/>
  <c r="F36" i="8"/>
  <c r="C44" i="18" s="1"/>
  <c r="F37" i="8"/>
  <c r="F38" i="8"/>
  <c r="F39" i="8"/>
  <c r="F40" i="8"/>
  <c r="C48" i="18" s="1"/>
  <c r="F41" i="8"/>
  <c r="F42" i="8"/>
  <c r="C50" i="18" s="1"/>
  <c r="F43" i="8"/>
  <c r="C51" i="18" s="1"/>
  <c r="F44" i="8"/>
  <c r="C52" i="18" s="1"/>
  <c r="F45" i="8"/>
  <c r="F46" i="8"/>
  <c r="F47" i="8"/>
  <c r="C55" i="18" s="1"/>
  <c r="F48" i="8"/>
  <c r="C56" i="18" s="1"/>
  <c r="F49" i="8"/>
  <c r="F50" i="8"/>
  <c r="F51" i="8"/>
  <c r="F52" i="8"/>
  <c r="C60" i="18" s="1"/>
  <c r="F53" i="8"/>
  <c r="F54" i="8"/>
  <c r="F55" i="8"/>
  <c r="F56" i="8"/>
  <c r="C64" i="18" s="1"/>
  <c r="F57" i="8"/>
  <c r="F58" i="8"/>
  <c r="C66" i="18" s="1"/>
  <c r="F59" i="8"/>
  <c r="C67" i="18" s="1"/>
  <c r="F60" i="8"/>
  <c r="C68" i="18" s="1"/>
  <c r="F61" i="8"/>
  <c r="F62" i="8"/>
  <c r="F63" i="8"/>
  <c r="C71" i="18" s="1"/>
  <c r="F64" i="8"/>
  <c r="C72" i="18" s="1"/>
  <c r="F65" i="8"/>
  <c r="F66" i="8"/>
  <c r="F67" i="8"/>
  <c r="F68" i="8"/>
  <c r="C76" i="18" s="1"/>
  <c r="F69" i="8"/>
  <c r="F70" i="8"/>
  <c r="F71" i="8"/>
  <c r="F72" i="8"/>
  <c r="C80" i="18" s="1"/>
  <c r="F73" i="8"/>
  <c r="F74" i="8"/>
  <c r="C82" i="18" s="1"/>
  <c r="F75" i="8"/>
  <c r="C83" i="18" s="1"/>
  <c r="F76" i="8"/>
  <c r="C84" i="18" s="1"/>
  <c r="F77" i="8"/>
  <c r="F78" i="8"/>
  <c r="F79" i="8"/>
  <c r="C87" i="18" s="1"/>
  <c r="F80" i="8"/>
  <c r="C88" i="18" s="1"/>
  <c r="F81" i="8"/>
  <c r="F82" i="8"/>
  <c r="F83" i="8"/>
  <c r="F84" i="8"/>
  <c r="C92" i="18" s="1"/>
  <c r="F85" i="8"/>
  <c r="F86" i="8"/>
  <c r="F87" i="8"/>
  <c r="F88" i="8"/>
  <c r="C96" i="18" s="1"/>
  <c r="F89" i="8"/>
  <c r="F90" i="8"/>
  <c r="C98" i="18" s="1"/>
  <c r="F91" i="8"/>
  <c r="C99" i="18" s="1"/>
  <c r="F92" i="8"/>
  <c r="C100" i="18" s="1"/>
  <c r="F93" i="8"/>
  <c r="F94" i="8"/>
  <c r="F95" i="8"/>
  <c r="C103" i="18" s="1"/>
  <c r="F96" i="8"/>
  <c r="C104" i="18" s="1"/>
  <c r="F97" i="8"/>
  <c r="F98" i="8"/>
  <c r="F99" i="8"/>
  <c r="F100" i="8"/>
  <c r="C108" i="18" s="1"/>
  <c r="F101" i="8"/>
  <c r="F102" i="8"/>
  <c r="F103" i="8"/>
  <c r="F104" i="8"/>
  <c r="C112" i="18" s="1"/>
  <c r="F105" i="8"/>
  <c r="F106" i="8"/>
  <c r="C114" i="18" s="1"/>
  <c r="F107" i="8"/>
  <c r="C115" i="18" s="1"/>
  <c r="E55" i="7"/>
  <c r="E55" i="9"/>
  <c r="F55" i="7"/>
  <c r="B11" i="13" s="1"/>
  <c r="F55" i="9"/>
  <c r="B13" i="13" s="1"/>
  <c r="B23" i="13"/>
  <c r="D55" i="7"/>
  <c r="B24" i="13" s="1"/>
  <c r="D55" i="9"/>
  <c r="B25" i="13" s="1"/>
  <c r="E109" i="8"/>
  <c r="C11" i="18" s="1"/>
  <c r="C21" i="18"/>
  <c r="C22" i="18"/>
  <c r="C25" i="18"/>
  <c r="C26" i="18"/>
  <c r="C27" i="18"/>
  <c r="C29" i="18"/>
  <c r="C30" i="18"/>
  <c r="C31" i="18"/>
  <c r="C33" i="18"/>
  <c r="C37" i="18"/>
  <c r="C38" i="18"/>
  <c r="C41" i="18"/>
  <c r="C42" i="18"/>
  <c r="C43" i="18"/>
  <c r="C45" i="18"/>
  <c r="C46" i="18"/>
  <c r="C47" i="18"/>
  <c r="C49" i="18"/>
  <c r="C53" i="18"/>
  <c r="C54" i="18"/>
  <c r="C57" i="18"/>
  <c r="C58" i="18"/>
  <c r="C59" i="18"/>
  <c r="C61" i="18"/>
  <c r="C62" i="18"/>
  <c r="C63" i="18"/>
  <c r="C65" i="18"/>
  <c r="C69" i="18"/>
  <c r="C70" i="18"/>
  <c r="C73" i="18"/>
  <c r="C74" i="18"/>
  <c r="C75" i="18"/>
  <c r="C77" i="18"/>
  <c r="C78" i="18"/>
  <c r="C79" i="18"/>
  <c r="C81" i="18"/>
  <c r="C85" i="18"/>
  <c r="C86" i="18"/>
  <c r="C89" i="18"/>
  <c r="C90" i="18"/>
  <c r="C91" i="18"/>
  <c r="C93" i="18"/>
  <c r="C94" i="18"/>
  <c r="C95" i="18"/>
  <c r="C97" i="18"/>
  <c r="C101" i="18"/>
  <c r="C102" i="18"/>
  <c r="C105" i="18"/>
  <c r="C106" i="18"/>
  <c r="C107" i="18"/>
  <c r="C109" i="18"/>
  <c r="C110" i="18"/>
  <c r="C111" i="18"/>
  <c r="C113"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C3" i="8"/>
  <c r="C7" i="18"/>
  <c r="C5" i="18"/>
  <c r="B16" i="18"/>
  <c r="C3" i="18"/>
  <c r="B7" i="17"/>
  <c r="C4" i="17"/>
  <c r="A7" i="15"/>
  <c r="C3" i="15"/>
  <c r="B3" i="14"/>
  <c r="B3" i="13"/>
  <c r="B20" i="13" s="1"/>
  <c r="A7" i="12"/>
  <c r="C3" i="12"/>
  <c r="D3" i="6"/>
  <c r="C3" i="9"/>
  <c r="C3" i="7"/>
  <c r="G55" i="6"/>
  <c r="B9" i="14" l="1"/>
  <c r="C118" i="18"/>
  <c r="B10" i="14"/>
  <c r="F109" i="8"/>
  <c r="B22" i="13" s="1"/>
  <c r="B26" i="13" s="1"/>
  <c r="B10" i="13"/>
  <c r="B12" i="13" s="1"/>
  <c r="B14" i="13" s="1"/>
  <c r="B11" i="14" l="1"/>
  <c r="G13" i="15"/>
  <c r="B29" i="13"/>
  <c r="B30" i="13"/>
  <c r="G11" i="12"/>
  <c r="G17" i="12" s="1"/>
  <c r="C13" i="12"/>
  <c r="C17" i="12" s="1"/>
  <c r="B15" i="13"/>
  <c r="B16" i="13" s="1"/>
  <c r="C9" i="18" s="1"/>
  <c r="B6" i="14"/>
  <c r="G11" i="15" l="1"/>
  <c r="C13" i="18"/>
  <c r="D111" i="18" s="1"/>
  <c r="E35" i="18"/>
  <c r="E75" i="18"/>
  <c r="E107" i="18"/>
  <c r="E30" i="18"/>
  <c r="E62" i="18"/>
  <c r="E106" i="18"/>
  <c r="E29" i="18"/>
  <c r="E45" i="18"/>
  <c r="E61" i="18"/>
  <c r="E69" i="18"/>
  <c r="E77" i="18"/>
  <c r="E93" i="18"/>
  <c r="E101" i="18"/>
  <c r="E109" i="18"/>
  <c r="E16" i="18"/>
  <c r="E24" i="18"/>
  <c r="E32" i="18"/>
  <c r="E48" i="18"/>
  <c r="E56" i="18"/>
  <c r="E64" i="18"/>
  <c r="E72" i="18"/>
  <c r="E80" i="18"/>
  <c r="E88" i="18"/>
  <c r="E98" i="18"/>
  <c r="E110" i="18"/>
  <c r="E23" i="18"/>
  <c r="E31" i="18"/>
  <c r="E39" i="18"/>
  <c r="E47" i="18"/>
  <c r="E55" i="18"/>
  <c r="E63" i="18"/>
  <c r="E71" i="18"/>
  <c r="E79" i="18"/>
  <c r="E87" i="18"/>
  <c r="E95" i="18"/>
  <c r="E103" i="18"/>
  <c r="E111" i="18"/>
  <c r="E102" i="18"/>
  <c r="E18" i="18"/>
  <c r="E26" i="18"/>
  <c r="E34" i="18"/>
  <c r="E42" i="18"/>
  <c r="E50" i="18"/>
  <c r="E17" i="18"/>
  <c r="E25" i="18"/>
  <c r="E33" i="18"/>
  <c r="E41" i="18"/>
  <c r="E49" i="18"/>
  <c r="E57" i="18"/>
  <c r="E65" i="18"/>
  <c r="E73" i="18"/>
  <c r="E81" i="18"/>
  <c r="E89" i="18"/>
  <c r="E97" i="18"/>
  <c r="E105" i="18"/>
  <c r="E113" i="18"/>
  <c r="E108" i="18"/>
  <c r="E20" i="18"/>
  <c r="E28" i="18"/>
  <c r="E36" i="18"/>
  <c r="E44" i="18"/>
  <c r="E52" i="18"/>
  <c r="E60" i="18"/>
  <c r="E68" i="18"/>
  <c r="E76" i="18"/>
  <c r="E84" i="18"/>
  <c r="E94" i="18"/>
  <c r="E104" i="18"/>
  <c r="E19" i="18"/>
  <c r="E43" i="18"/>
  <c r="E51" i="18"/>
  <c r="E67" i="18"/>
  <c r="E83" i="18"/>
  <c r="E99" i="18"/>
  <c r="E115" i="18"/>
  <c r="E22" i="18"/>
  <c r="E38" i="18"/>
  <c r="E54" i="18"/>
  <c r="E70" i="18"/>
  <c r="E78" i="18"/>
  <c r="E96" i="18"/>
  <c r="E100" i="18"/>
  <c r="E66" i="18"/>
  <c r="E92" i="18"/>
  <c r="E58" i="18"/>
  <c r="E114" i="18"/>
  <c r="E74" i="18"/>
  <c r="E82" i="18"/>
  <c r="B14" i="14"/>
  <c r="G15" i="15" s="1"/>
  <c r="B16" i="14"/>
  <c r="B17" i="14" l="1"/>
  <c r="E37" i="18"/>
  <c r="E86" i="18"/>
  <c r="E112" i="18"/>
  <c r="E59" i="18"/>
  <c r="E40" i="18"/>
  <c r="E90" i="18"/>
  <c r="E85" i="18"/>
  <c r="E53" i="18"/>
  <c r="E21" i="18"/>
  <c r="E46" i="18"/>
  <c r="E91" i="18"/>
  <c r="E27" i="18"/>
  <c r="F111" i="18"/>
  <c r="D74" i="18"/>
  <c r="F74" i="18" s="1"/>
  <c r="D38" i="18"/>
  <c r="F38" i="18" s="1"/>
  <c r="D66" i="18"/>
  <c r="F66" i="18" s="1"/>
  <c r="D83" i="18"/>
  <c r="F83" i="18" s="1"/>
  <c r="D59" i="18"/>
  <c r="D32" i="18"/>
  <c r="F32" i="18" s="1"/>
  <c r="D67" i="18"/>
  <c r="F67" i="18" s="1"/>
  <c r="D39" i="18"/>
  <c r="F39" i="18" s="1"/>
  <c r="D99" i="18"/>
  <c r="F99" i="18" s="1"/>
  <c r="D107" i="18"/>
  <c r="F107" i="18" s="1"/>
  <c r="D82" i="18"/>
  <c r="F82" i="18" s="1"/>
  <c r="D75" i="18"/>
  <c r="F75" i="18" s="1"/>
  <c r="D48" i="18"/>
  <c r="F48" i="18" s="1"/>
  <c r="D92" i="18"/>
  <c r="F92" i="18" s="1"/>
  <c r="D71" i="18"/>
  <c r="F71" i="18" s="1"/>
  <c r="D42" i="18"/>
  <c r="F42" i="18" s="1"/>
  <c r="D91" i="18"/>
  <c r="D96" i="18"/>
  <c r="F96" i="18" s="1"/>
  <c r="D70" i="18"/>
  <c r="F70" i="18" s="1"/>
  <c r="D106" i="18"/>
  <c r="F106" i="18" s="1"/>
  <c r="D112" i="18"/>
  <c r="D30" i="18"/>
  <c r="F30" i="18" s="1"/>
  <c r="D27" i="18"/>
  <c r="F27" i="18" s="1"/>
  <c r="D46" i="18"/>
  <c r="D86" i="18"/>
  <c r="D64" i="18"/>
  <c r="F64" i="18" s="1"/>
  <c r="D78" i="18"/>
  <c r="F78" i="18" s="1"/>
  <c r="D93" i="18"/>
  <c r="F93" i="18" s="1"/>
  <c r="D68" i="18"/>
  <c r="F68" i="18" s="1"/>
  <c r="D101" i="18"/>
  <c r="F101" i="18" s="1"/>
  <c r="B31" i="13"/>
  <c r="G14" i="15"/>
  <c r="G19" i="15" s="1"/>
  <c r="C19" i="15" s="1"/>
  <c r="C12" i="15" s="1"/>
  <c r="D90" i="18"/>
  <c r="D47" i="18"/>
  <c r="F47" i="18" s="1"/>
  <c r="D89" i="18"/>
  <c r="F89" i="18" s="1"/>
  <c r="D55" i="18"/>
  <c r="F55" i="18" s="1"/>
  <c r="D36" i="18"/>
  <c r="F36" i="18" s="1"/>
  <c r="D24" i="18"/>
  <c r="F24" i="18" s="1"/>
  <c r="D26" i="18"/>
  <c r="F26" i="18" s="1"/>
  <c r="D18" i="18"/>
  <c r="F18" i="18" s="1"/>
  <c r="D54" i="18"/>
  <c r="F54" i="18" s="1"/>
  <c r="D63" i="18"/>
  <c r="F63" i="18" s="1"/>
  <c r="D98" i="18"/>
  <c r="F98" i="18" s="1"/>
  <c r="D84" i="18"/>
  <c r="F84" i="18" s="1"/>
  <c r="D110" i="18"/>
  <c r="F110" i="18" s="1"/>
  <c r="D52" i="18"/>
  <c r="F52" i="18" s="1"/>
  <c r="D40" i="18"/>
  <c r="D58" i="18"/>
  <c r="F58" i="18" s="1"/>
  <c r="D19" i="18"/>
  <c r="F19" i="18" s="1"/>
  <c r="D22" i="18"/>
  <c r="F22" i="18" s="1"/>
  <c r="D34" i="18"/>
  <c r="F34" i="18" s="1"/>
  <c r="D31" i="18"/>
  <c r="F31" i="18" s="1"/>
  <c r="D50" i="18"/>
  <c r="F50" i="18" s="1"/>
  <c r="D62" i="18"/>
  <c r="F62" i="18" s="1"/>
  <c r="D43" i="18"/>
  <c r="F43" i="18" s="1"/>
  <c r="D23" i="18"/>
  <c r="F23" i="18" s="1"/>
  <c r="D16" i="18"/>
  <c r="D80" i="18"/>
  <c r="F80" i="18" s="1"/>
  <c r="D35" i="18"/>
  <c r="F35" i="18" s="1"/>
  <c r="D20" i="18"/>
  <c r="F20" i="18" s="1"/>
  <c r="D115" i="18"/>
  <c r="F115" i="18" s="1"/>
  <c r="D100" i="18"/>
  <c r="F100" i="18" s="1"/>
  <c r="B32" i="13"/>
  <c r="D104" i="18"/>
  <c r="F104" i="18" s="1"/>
  <c r="D109" i="18"/>
  <c r="F109" i="18" s="1"/>
  <c r="D56" i="18"/>
  <c r="F56" i="18" s="1"/>
  <c r="D85" i="18"/>
  <c r="D94" i="18"/>
  <c r="F94" i="18" s="1"/>
  <c r="D41" i="18"/>
  <c r="F41" i="18" s="1"/>
  <c r="D57" i="18"/>
  <c r="F57" i="18" s="1"/>
  <c r="D73" i="18"/>
  <c r="F73" i="18" s="1"/>
  <c r="D97" i="18"/>
  <c r="F97" i="18" s="1"/>
  <c r="D114" i="18"/>
  <c r="F114" i="18" s="1"/>
  <c r="D108" i="18"/>
  <c r="F108" i="18" s="1"/>
  <c r="D60" i="18"/>
  <c r="F60" i="18" s="1"/>
  <c r="D95" i="18"/>
  <c r="F95" i="18" s="1"/>
  <c r="D102" i="18"/>
  <c r="F102" i="18" s="1"/>
  <c r="D29" i="18"/>
  <c r="F29" i="18" s="1"/>
  <c r="D45" i="18"/>
  <c r="F45" i="18" s="1"/>
  <c r="D61" i="18"/>
  <c r="F61" i="18" s="1"/>
  <c r="D77" i="18"/>
  <c r="F77" i="18" s="1"/>
  <c r="D105" i="18"/>
  <c r="F105" i="18" s="1"/>
  <c r="D51" i="18"/>
  <c r="F51" i="18" s="1"/>
  <c r="D28" i="18"/>
  <c r="F28" i="18" s="1"/>
  <c r="D72" i="18"/>
  <c r="F72" i="18" s="1"/>
  <c r="D103" i="18"/>
  <c r="F103" i="18" s="1"/>
  <c r="D17" i="18"/>
  <c r="F17" i="18" s="1"/>
  <c r="D33" i="18"/>
  <c r="F33" i="18" s="1"/>
  <c r="D49" i="18"/>
  <c r="F49" i="18" s="1"/>
  <c r="D65" i="18"/>
  <c r="F65" i="18" s="1"/>
  <c r="D81" i="18"/>
  <c r="F81" i="18" s="1"/>
  <c r="D113" i="18"/>
  <c r="F113" i="18" s="1"/>
  <c r="D79" i="18"/>
  <c r="F79" i="18" s="1"/>
  <c r="D44" i="18"/>
  <c r="F44" i="18" s="1"/>
  <c r="D76" i="18"/>
  <c r="F76" i="18" s="1"/>
  <c r="D88" i="18"/>
  <c r="F88" i="18" s="1"/>
  <c r="D21" i="18"/>
  <c r="D37" i="18"/>
  <c r="D53" i="18"/>
  <c r="F53" i="18" s="1"/>
  <c r="D69" i="18"/>
  <c r="F69" i="18" s="1"/>
  <c r="D87" i="18"/>
  <c r="F87" i="18" s="1"/>
  <c r="D25" i="18"/>
  <c r="F25" i="18" s="1"/>
  <c r="B38" i="14"/>
  <c r="F40" i="18" l="1"/>
  <c r="F46" i="18"/>
  <c r="F91" i="18"/>
  <c r="F112" i="18"/>
  <c r="F85" i="18"/>
  <c r="E118" i="18"/>
  <c r="F21" i="18"/>
  <c r="F90" i="18"/>
  <c r="F86" i="18"/>
  <c r="F59" i="18"/>
  <c r="F37" i="18"/>
  <c r="D118" i="18"/>
  <c r="F16" i="18"/>
  <c r="F118" i="18" s="1"/>
  <c r="B33" i="13" s="1"/>
  <c r="B34" i="13" s="1"/>
</calcChain>
</file>

<file path=xl/comments1.xml><?xml version="1.0" encoding="utf-8"?>
<comments xmlns="http://schemas.openxmlformats.org/spreadsheetml/2006/main">
  <authors>
    <author>Borsje, M.A.</author>
  </authors>
  <commentList>
    <comment ref="D5" authorId="0" shapeId="0">
      <text>
        <r>
          <rPr>
            <b/>
            <sz val="9"/>
            <color indexed="81"/>
            <rFont val="Tahoma"/>
            <family val="2"/>
          </rPr>
          <t>Borsje, M.A.:</t>
        </r>
        <r>
          <rPr>
            <sz val="9"/>
            <color indexed="81"/>
            <rFont val="Tahoma"/>
            <family val="2"/>
          </rPr>
          <t xml:space="preserve">
Bedrag inclusief de BTW</t>
        </r>
      </text>
    </comment>
    <comment ref="F5" authorId="0" shapeId="0">
      <text>
        <r>
          <rPr>
            <b/>
            <sz val="9"/>
            <color indexed="81"/>
            <rFont val="Tahoma"/>
            <family val="2"/>
          </rPr>
          <t>Borsje, M.A.:</t>
        </r>
        <r>
          <rPr>
            <sz val="9"/>
            <color indexed="81"/>
            <rFont val="Tahoma"/>
            <family val="2"/>
          </rPr>
          <t xml:space="preserve">
Bedrag exclusief BTW</t>
        </r>
      </text>
    </comment>
  </commentList>
</comments>
</file>

<file path=xl/comments2.xml><?xml version="1.0" encoding="utf-8"?>
<comments xmlns="http://schemas.openxmlformats.org/spreadsheetml/2006/main">
  <authors>
    <author>Borsje, M.A.</author>
  </authors>
  <commentList>
    <comment ref="D5" authorId="0" shapeId="0">
      <text>
        <r>
          <rPr>
            <b/>
            <sz val="9"/>
            <color indexed="81"/>
            <rFont val="Tahoma"/>
            <family val="2"/>
          </rPr>
          <t>Borsje, M.A.:</t>
        </r>
        <r>
          <rPr>
            <sz val="9"/>
            <color indexed="81"/>
            <rFont val="Tahoma"/>
            <family val="2"/>
          </rPr>
          <t xml:space="preserve">
Bedrag inclusief de BTW</t>
        </r>
      </text>
    </comment>
    <comment ref="F5" authorId="0" shapeId="0">
      <text>
        <r>
          <rPr>
            <b/>
            <sz val="9"/>
            <color indexed="81"/>
            <rFont val="Tahoma"/>
            <family val="2"/>
          </rPr>
          <t>Borsje, M.A.:</t>
        </r>
        <r>
          <rPr>
            <sz val="9"/>
            <color indexed="81"/>
            <rFont val="Tahoma"/>
            <family val="2"/>
          </rPr>
          <t xml:space="preserve">
Bedrag exclusief BTW</t>
        </r>
      </text>
    </comment>
  </commentList>
</comments>
</file>

<file path=xl/comments3.xml><?xml version="1.0" encoding="utf-8"?>
<comments xmlns="http://schemas.openxmlformats.org/spreadsheetml/2006/main">
  <authors>
    <author>Borsje, M.A.</author>
  </authors>
  <commentList>
    <comment ref="E5" authorId="0" shapeId="0">
      <text>
        <r>
          <rPr>
            <b/>
            <sz val="9"/>
            <color indexed="81"/>
            <rFont val="Tahoma"/>
            <family val="2"/>
          </rPr>
          <t>Borsje, M.A.:</t>
        </r>
        <r>
          <rPr>
            <sz val="9"/>
            <color indexed="81"/>
            <rFont val="Tahoma"/>
            <family val="2"/>
          </rPr>
          <t xml:space="preserve">
Bedrag waarvoor het product verkocht is.
Dit is het bedrag inclusief BTW</t>
        </r>
      </text>
    </comment>
    <comment ref="G5" authorId="0" shapeId="0">
      <text>
        <r>
          <rPr>
            <b/>
            <sz val="9"/>
            <color indexed="81"/>
            <rFont val="Tahoma"/>
            <family val="2"/>
          </rPr>
          <t>Borsje, M.A.:</t>
        </r>
        <r>
          <rPr>
            <sz val="9"/>
            <color indexed="81"/>
            <rFont val="Tahoma"/>
            <family val="2"/>
          </rPr>
          <t xml:space="preserve">
Bedrag zonder BTW</t>
        </r>
      </text>
    </comment>
  </commentList>
</comments>
</file>

<file path=xl/sharedStrings.xml><?xml version="1.0" encoding="utf-8"?>
<sst xmlns="http://schemas.openxmlformats.org/spreadsheetml/2006/main" count="186" uniqueCount="130">
  <si>
    <t>Totaal</t>
  </si>
  <si>
    <t>Rek. nr.</t>
  </si>
  <si>
    <t>Aantal</t>
  </si>
  <si>
    <t>Consumentenomzet</t>
  </si>
  <si>
    <t>Omzet</t>
  </si>
  <si>
    <t>Overige exploitatiekosten</t>
  </si>
  <si>
    <t>BTW</t>
  </si>
  <si>
    <t>Winst</t>
  </si>
  <si>
    <t>Verkopen</t>
  </si>
  <si>
    <t>Inkopen</t>
  </si>
  <si>
    <t>Kaspositie</t>
  </si>
  <si>
    <t>Kosten</t>
  </si>
  <si>
    <t>Liquiditeitenoverzicht</t>
  </si>
  <si>
    <t>Nr.</t>
  </si>
  <si>
    <t>aantal</t>
  </si>
  <si>
    <t>Totaal ontvangen</t>
  </si>
  <si>
    <t>Leverancier</t>
  </si>
  <si>
    <t>Artikel</t>
  </si>
  <si>
    <t>Liquidatieformulier</t>
  </si>
  <si>
    <t>Naam studentenbedrijf</t>
  </si>
  <si>
    <t>Naam student</t>
  </si>
  <si>
    <t>Functie</t>
  </si>
  <si>
    <t>E-mailadres</t>
  </si>
  <si>
    <t>Klas</t>
  </si>
  <si>
    <t>Prijs per aandeel</t>
  </si>
  <si>
    <t>Ontvangen</t>
  </si>
  <si>
    <t>Datum</t>
  </si>
  <si>
    <t>Factuur</t>
  </si>
  <si>
    <t>INKOPEN</t>
  </si>
  <si>
    <t>BASISGEGEVENS</t>
  </si>
  <si>
    <t>KOSTEN</t>
  </si>
  <si>
    <t>Verkocht</t>
  </si>
  <si>
    <t>Verkoop via markt</t>
  </si>
  <si>
    <t xml:space="preserve">Naam klant of </t>
  </si>
  <si>
    <t>Startdatum studentenbedrijf</t>
  </si>
  <si>
    <t>Bankrekeningnummer</t>
  </si>
  <si>
    <t>Einddatum studentenbedrijf</t>
  </si>
  <si>
    <t>Debet</t>
  </si>
  <si>
    <t>Credit</t>
  </si>
  <si>
    <t>Openingsbalans per</t>
  </si>
  <si>
    <t>Inkoopwaarde van de omzet</t>
  </si>
  <si>
    <t>Resultaat voor belastingen</t>
  </si>
  <si>
    <t>Belastingen</t>
  </si>
  <si>
    <t>Resultaat na belastingen</t>
  </si>
  <si>
    <t>-</t>
  </si>
  <si>
    <t>Percentage winstbelasting</t>
  </si>
  <si>
    <t>Op de winst ingehouden winstbelasting</t>
  </si>
  <si>
    <t>Aandelen kapitaal</t>
  </si>
  <si>
    <t>Naam Penningmeester</t>
  </si>
  <si>
    <t>______________________________</t>
  </si>
  <si>
    <t>_______________________</t>
  </si>
  <si>
    <t>OPENINGSBALANS</t>
  </si>
  <si>
    <t>Te betalen winstbelasting</t>
  </si>
  <si>
    <t>Eindbalans per</t>
  </si>
  <si>
    <t>Uitbetaling Aandeelhouders</t>
  </si>
  <si>
    <t>AANDEELHOUDERSREGISTER</t>
  </si>
  <si>
    <t>Aantal verkochte aandelen</t>
  </si>
  <si>
    <t>VERKOPEN</t>
  </si>
  <si>
    <t>Startdatum</t>
  </si>
  <si>
    <t>Einddatum</t>
  </si>
  <si>
    <r>
      <t xml:space="preserve">* Winst / </t>
    </r>
    <r>
      <rPr>
        <b/>
        <sz val="12"/>
        <color indexed="10"/>
        <rFont val="Arial"/>
        <family val="2"/>
      </rPr>
      <t>Verlies</t>
    </r>
    <r>
      <rPr>
        <b/>
        <sz val="12"/>
        <rFont val="Arial"/>
        <family val="2"/>
      </rPr>
      <t xml:space="preserve"> (voor bel.) gemaakt door std.bedrijf</t>
    </r>
  </si>
  <si>
    <t>Naam contactpersoon</t>
  </si>
  <si>
    <t>Telefoonnummer contactpersoon</t>
  </si>
  <si>
    <t>Voornaam</t>
  </si>
  <si>
    <t>Achternaam</t>
  </si>
  <si>
    <t>CONTACTGEGEVENS</t>
  </si>
  <si>
    <t>AANDEELHOUDERS</t>
  </si>
  <si>
    <t>E-mail adres</t>
  </si>
  <si>
    <t>Adres + postcode + woonplaats</t>
  </si>
  <si>
    <t>Handtekening ondernemer (directeur)</t>
  </si>
  <si>
    <t>Exploitatiebegroting</t>
  </si>
  <si>
    <t>Ingelegd aandeel kapitaal</t>
  </si>
  <si>
    <t>Naam aandeelhouder</t>
  </si>
  <si>
    <t>Winst over aandelenpakket</t>
  </si>
  <si>
    <t>Uit te keren aan aandeelhouder</t>
  </si>
  <si>
    <t>Resultaat per aandeel</t>
  </si>
  <si>
    <t>Verlies over het aandelenpakket</t>
  </si>
  <si>
    <t>Bedrag inclusief BTW</t>
  </si>
  <si>
    <t>Bedrag exclusief BTW</t>
  </si>
  <si>
    <t>Exclusief de BTW</t>
  </si>
  <si>
    <t>Inclusief de BTW</t>
  </si>
  <si>
    <t>+</t>
  </si>
  <si>
    <t>*Totaal te ontvangen van Belastingdienst*²</t>
  </si>
  <si>
    <t>Controle getal</t>
  </si>
  <si>
    <t>*Totaal verschuldigd aan Belastingdienst*²</t>
  </si>
  <si>
    <t xml:space="preserve">Naam studentenbedrijf </t>
  </si>
  <si>
    <t>Begeleider School</t>
  </si>
  <si>
    <t>Naam School</t>
  </si>
  <si>
    <t>Voorbelaste</t>
  </si>
  <si>
    <t>Af te dragen BTW</t>
  </si>
  <si>
    <t>Voorbelasting BTW</t>
  </si>
  <si>
    <t>Dit bedrag moet 0 zijn</t>
  </si>
  <si>
    <t>Ontvangen BTW</t>
  </si>
  <si>
    <r>
      <t xml:space="preserve">* Te verrekenen BTW  (betalen BTW  / </t>
    </r>
    <r>
      <rPr>
        <b/>
        <sz val="12"/>
        <color indexed="10"/>
        <rFont val="Arial"/>
        <family val="2"/>
      </rPr>
      <t>ontvangen BTW)</t>
    </r>
  </si>
  <si>
    <t>Handtekening docent</t>
  </si>
  <si>
    <t>Naam docent</t>
  </si>
  <si>
    <t>________________________</t>
  </si>
  <si>
    <t>Factuur bedrag</t>
  </si>
  <si>
    <t>(dus incl. BTW)</t>
  </si>
  <si>
    <t>Inkoopwaarde</t>
  </si>
  <si>
    <t>(dus excl. BTW)</t>
  </si>
  <si>
    <t>Cons. Prijs</t>
  </si>
  <si>
    <t>Brutoresultaat</t>
  </si>
  <si>
    <t>Uit te betalen winst aan aandeelhouders</t>
  </si>
  <si>
    <t>Dit bedrag moet op de bankrekening staan, voordat administratie ter controle aanboden kan worden aan docent.</t>
  </si>
  <si>
    <t>Te ontvangen BTW</t>
  </si>
  <si>
    <t>Dit bedrag ontvang je vanuit de onderwijsinstelling</t>
  </si>
  <si>
    <t>Wat staat er nog op de bankrekening</t>
  </si>
  <si>
    <t>Nadat de administratie is goedgekeurd door de begeleidend docent van de onderwijsinstelling, kunnen de aandeelhouders uitbetaald worden. Na uitbetaling staat het onderstaande bedrag nog op de bankrekening.</t>
  </si>
  <si>
    <t>Dit bedrag staat nog op de bankrekening, nadat de aandeelhouders uitbetaald zijn</t>
  </si>
  <si>
    <t>Dit bedrag moet op de bankrekening blijven staan</t>
  </si>
  <si>
    <t>Dit bedragmoet op de bankrekening blijven staan</t>
  </si>
  <si>
    <t>Terug te betalen aandelen, inclusief winst of verlies</t>
  </si>
  <si>
    <t>De winsten of verliezen van het studentbedrijf zijn hierin reeds opgenomen.</t>
  </si>
  <si>
    <t>Indien er verlies is gemaakt, staat dit bedrag op nul euro</t>
  </si>
  <si>
    <t>Vaste Activa</t>
  </si>
  <si>
    <t>Vlottend activia</t>
  </si>
  <si>
    <t>Eigen Vermogen</t>
  </si>
  <si>
    <t>- Kas</t>
  </si>
  <si>
    <t>- Bank</t>
  </si>
  <si>
    <t xml:space="preserve">*2: Verschuldigde / te ontvangen belastingen worden per onderijwijsinstelling   verrekend met de  studentbedrijven.  Studentbedrijven dienen het formulier  "Uitgifte bankrekening", samen met  deze administratie, bankpas, pincode en scanner aan te leveren bij de  begeleidend docent van de onderwijsinstelling.
 De onderwijsinstelling zorgt voor een geconsolideerde aanlevering bij   stichting Jonge Honden.  
</t>
  </si>
  <si>
    <t>- Aandelenkapitaal</t>
  </si>
  <si>
    <t>Vreemd Vermogen</t>
  </si>
  <si>
    <t>- Te betalen winstbelasting</t>
  </si>
  <si>
    <t>- Te betalen omzetbelasting</t>
  </si>
  <si>
    <t>- Uit te keren winst</t>
  </si>
  <si>
    <t>EINDBALANS VOOR LIQUIDEREN</t>
  </si>
  <si>
    <t>Je kan de aandeelhouders niet uitbetalen, je moet eerst BTW teruggave ontvangen</t>
  </si>
  <si>
    <t>Vreemd vermogen lang</t>
  </si>
  <si>
    <t>Vreemd vermogen kort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</si>
</sst>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 #,##0.00;[Red]&quot;€&quot;\ \-#,##0.00"/>
    <numFmt numFmtId="165" formatCode="_ &quot;€&quot;\ * #,##0.00_ ;_ &quot;€&quot;\ * \-#,##0.00_ ;_ &quot;€&quot;\ * &quot;-&quot;??_ ;_ @_ "/>
    <numFmt numFmtId="167" formatCode="_-&quot;€&quot;\ * #,##0.00_-;_-&quot;€&quot;\ * #,##0.00\-;_-&quot;€&quot;\ * &quot;-&quot;??_-;_-@_-"/>
    <numFmt numFmtId="168" formatCode="_-* #,##0.00_-;_-* #,##0.00\-;_-* &quot;-&quot;??_-;_-@_-"/>
    <numFmt numFmtId="169" formatCode="&quot;€&quot;\ #,##0.00_-"/>
    <numFmt numFmtId="170" formatCode="_ [$€-413]\ * #,##0.00_ ;_ [$€-413]\ * \-#,##0.00_ ;_ [$€-413]\ * &quot;-&quot;??_ ;_ @_ "/>
    <numFmt numFmtId="171" formatCode="[$-413]d/mmm/yy;@"/>
    <numFmt numFmtId="172" formatCode="[$-F800]dddd\,\ mmmm\ dd\,\ yyyy"/>
    <numFmt numFmtId="173" formatCode="#,##0_ ;\-#,##0\ "/>
    <numFmt numFmtId="174" formatCode="_-* #,##0_-;_-* #,##0\-;_-* &quot;-&quot;??_-;_-@_-"/>
  </numFmts>
  <fonts count="25" x14ac:knownFonts="1">
    <font>
      <sz val="10"/>
      <name val="Arial"/>
    </font>
    <font>
      <sz val="10"/>
      <name val="Arial"/>
      <family val="2"/>
    </font>
    <font>
      <b/>
      <sz val="10"/>
      <name val="Arial"/>
      <family val="2"/>
    </font>
    <font>
      <sz val="8"/>
      <name val="Arial"/>
      <family val="2"/>
    </font>
    <font>
      <sz val="14"/>
      <name val="Arial"/>
      <family val="2"/>
    </font>
    <font>
      <b/>
      <sz val="14"/>
      <name val="Arial"/>
      <family val="2"/>
    </font>
    <font>
      <sz val="14"/>
      <name val="Arial"/>
      <family val="2"/>
    </font>
    <font>
      <b/>
      <i/>
      <u/>
      <sz val="14"/>
      <name val="Arial"/>
      <family val="2"/>
    </font>
    <font>
      <sz val="10"/>
      <name val="Arial"/>
      <family val="2"/>
    </font>
    <font>
      <sz val="28"/>
      <name val="Arial"/>
      <family val="2"/>
    </font>
    <font>
      <b/>
      <sz val="12"/>
      <name val="Arial"/>
      <family val="2"/>
    </font>
    <font>
      <sz val="10"/>
      <name val="Arial"/>
      <family val="2"/>
    </font>
    <font>
      <sz val="12"/>
      <name val="Arial"/>
      <family val="2"/>
    </font>
    <font>
      <sz val="9"/>
      <color indexed="81"/>
      <name val="Tahoma"/>
      <family val="2"/>
    </font>
    <font>
      <b/>
      <sz val="9"/>
      <color indexed="81"/>
      <name val="Tahoma"/>
      <family val="2"/>
    </font>
    <font>
      <b/>
      <sz val="28"/>
      <name val="Arial"/>
      <family val="2"/>
    </font>
    <font>
      <i/>
      <sz val="10"/>
      <name val="Arial"/>
      <family val="2"/>
    </font>
    <font>
      <b/>
      <sz val="12"/>
      <color indexed="10"/>
      <name val="Arial"/>
      <family val="2"/>
    </font>
    <font>
      <sz val="10"/>
      <name val="Arial"/>
      <family val="2"/>
    </font>
    <font>
      <sz val="10"/>
      <name val="Arial"/>
      <family val="2"/>
    </font>
    <font>
      <u/>
      <sz val="10"/>
      <color theme="10"/>
      <name val="Arial"/>
      <family val="2"/>
    </font>
    <font>
      <b/>
      <sz val="12"/>
      <color rgb="FFFF0000"/>
      <name val="Arial"/>
      <family val="2"/>
    </font>
    <font>
      <u/>
      <sz val="10"/>
      <color theme="11"/>
      <name val="Arial"/>
      <family val="2"/>
    </font>
    <font>
      <b/>
      <sz val="24"/>
      <name val="Arial"/>
      <family val="2"/>
    </font>
    <font>
      <b/>
      <sz val="12"/>
      <color theme="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bottom style="double">
        <color auto="1"/>
      </bottom>
      <diagonal/>
    </border>
  </borders>
  <cellStyleXfs count="7">
    <xf numFmtId="0" fontId="0" fillId="0" borderId="0"/>
    <xf numFmtId="0" fontId="20" fillId="0" borderId="0" applyNumberForma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11" fillId="0" borderId="0"/>
    <xf numFmtId="167" fontId="1" fillId="0" borderId="0" applyFont="0" applyFill="0" applyBorder="0" applyAlignment="0" applyProtection="0"/>
    <xf numFmtId="0" fontId="22" fillId="0" borderId="0" applyNumberFormat="0" applyFill="0" applyBorder="0" applyAlignment="0" applyProtection="0"/>
  </cellStyleXfs>
  <cellXfs count="248">
    <xf numFmtId="0" fontId="0" fillId="0" borderId="0" xfId="0"/>
    <xf numFmtId="0" fontId="2" fillId="0" borderId="0" xfId="0" applyFont="1"/>
    <xf numFmtId="169" fontId="0" fillId="0" borderId="0" xfId="0" applyNumberFormat="1"/>
    <xf numFmtId="169" fontId="2" fillId="0" borderId="0" xfId="0" applyNumberFormat="1" applyFont="1"/>
    <xf numFmtId="0" fontId="4" fillId="0" borderId="0" xfId="0" applyFont="1"/>
    <xf numFmtId="14" fontId="0" fillId="0" borderId="0" xfId="0" applyNumberFormat="1"/>
    <xf numFmtId="0" fontId="10" fillId="0" borderId="0" xfId="0" applyFont="1"/>
    <xf numFmtId="0" fontId="11" fillId="0" borderId="0" xfId="0" applyFont="1"/>
    <xf numFmtId="0" fontId="0" fillId="0" borderId="1" xfId="0" applyBorder="1"/>
    <xf numFmtId="0" fontId="9" fillId="0" borderId="0" xfId="0" applyFont="1" applyAlignment="1"/>
    <xf numFmtId="0" fontId="0" fillId="0" borderId="2" xfId="0" applyBorder="1"/>
    <xf numFmtId="0" fontId="0" fillId="0" borderId="4" xfId="0" applyBorder="1"/>
    <xf numFmtId="0" fontId="2" fillId="0" borderId="5" xfId="0" applyFont="1" applyBorder="1"/>
    <xf numFmtId="0" fontId="2" fillId="0" borderId="6" xfId="0" applyFont="1" applyBorder="1"/>
    <xf numFmtId="0" fontId="2" fillId="0" borderId="7" xfId="0" applyFont="1" applyBorder="1"/>
    <xf numFmtId="0" fontId="2" fillId="0" borderId="10" xfId="0" applyFont="1" applyBorder="1"/>
    <xf numFmtId="0" fontId="2" fillId="0" borderId="11" xfId="0" applyFont="1" applyBorder="1"/>
    <xf numFmtId="0" fontId="2" fillId="0" borderId="12" xfId="0" applyFont="1" applyBorder="1"/>
    <xf numFmtId="0" fontId="12" fillId="0" borderId="0" xfId="0" applyFont="1"/>
    <xf numFmtId="0" fontId="7" fillId="0" borderId="0" xfId="0" applyFont="1" applyFill="1"/>
    <xf numFmtId="169" fontId="7" fillId="0" borderId="0" xfId="0" applyNumberFormat="1" applyFont="1" applyFill="1"/>
    <xf numFmtId="0" fontId="10" fillId="0" borderId="0" xfId="0" applyFont="1" applyFill="1"/>
    <xf numFmtId="0" fontId="9" fillId="0" borderId="0" xfId="0" applyFont="1" applyFill="1" applyAlignment="1">
      <alignment horizontal="center"/>
    </xf>
    <xf numFmtId="170" fontId="10" fillId="0" borderId="0" xfId="5" applyNumberFormat="1" applyFont="1" applyFill="1" applyBorder="1" applyAlignment="1"/>
    <xf numFmtId="170" fontId="10" fillId="2" borderId="17" xfId="5" applyNumberFormat="1" applyFont="1" applyFill="1" applyBorder="1" applyAlignment="1"/>
    <xf numFmtId="0" fontId="2" fillId="0" borderId="18" xfId="0" applyFont="1" applyBorder="1"/>
    <xf numFmtId="0" fontId="2" fillId="0" borderId="22" xfId="0" applyFont="1" applyBorder="1"/>
    <xf numFmtId="0" fontId="2" fillId="0" borderId="18" xfId="0" applyFont="1" applyBorder="1" applyAlignment="1">
      <alignment vertical="top"/>
    </xf>
    <xf numFmtId="0" fontId="2" fillId="0" borderId="23" xfId="0" applyFont="1" applyBorder="1" applyAlignment="1">
      <alignment vertical="top"/>
    </xf>
    <xf numFmtId="169" fontId="2" fillId="0" borderId="17" xfId="0" applyNumberFormat="1" applyFont="1" applyBorder="1" applyAlignment="1">
      <alignment vertical="top"/>
    </xf>
    <xf numFmtId="167" fontId="0" fillId="0" borderId="0" xfId="5" applyFont="1"/>
    <xf numFmtId="0" fontId="5" fillId="0" borderId="23" xfId="0" applyFont="1" applyBorder="1"/>
    <xf numFmtId="169" fontId="10" fillId="0" borderId="17" xfId="0" applyNumberFormat="1" applyFont="1" applyBorder="1"/>
    <xf numFmtId="0" fontId="10" fillId="0" borderId="23" xfId="0" applyFont="1" applyBorder="1"/>
    <xf numFmtId="0" fontId="10" fillId="0" borderId="18" xfId="0" applyFont="1" applyBorder="1"/>
    <xf numFmtId="167" fontId="10" fillId="0" borderId="23" xfId="5" applyFont="1" applyBorder="1"/>
    <xf numFmtId="167" fontId="10" fillId="0" borderId="17" xfId="5" applyFont="1" applyBorder="1"/>
    <xf numFmtId="0" fontId="2" fillId="0" borderId="19" xfId="0" applyFont="1" applyBorder="1"/>
    <xf numFmtId="14" fontId="2" fillId="0" borderId="20" xfId="0" applyNumberFormat="1" applyFont="1" applyBorder="1"/>
    <xf numFmtId="169" fontId="2" fillId="0" borderId="20" xfId="0" applyNumberFormat="1" applyFont="1" applyBorder="1"/>
    <xf numFmtId="169" fontId="2" fillId="0" borderId="21" xfId="0" applyNumberFormat="1" applyFont="1" applyBorder="1"/>
    <xf numFmtId="14" fontId="2" fillId="0" borderId="8" xfId="0" applyNumberFormat="1" applyFont="1" applyBorder="1"/>
    <xf numFmtId="169" fontId="2" fillId="0" borderId="8" xfId="0" applyNumberFormat="1" applyFont="1" applyBorder="1"/>
    <xf numFmtId="169" fontId="2" fillId="0" borderId="9" xfId="0" applyNumberFormat="1" applyFont="1" applyBorder="1"/>
    <xf numFmtId="0" fontId="11" fillId="2" borderId="11" xfId="0" applyFont="1" applyFill="1" applyBorder="1"/>
    <xf numFmtId="169" fontId="11" fillId="0" borderId="12" xfId="0" applyNumberFormat="1" applyFont="1" applyBorder="1"/>
    <xf numFmtId="169" fontId="11" fillId="0" borderId="16" xfId="0" applyNumberFormat="1" applyFont="1" applyBorder="1"/>
    <xf numFmtId="0" fontId="0" fillId="0" borderId="10" xfId="0" applyBorder="1"/>
    <xf numFmtId="169" fontId="10" fillId="0" borderId="23" xfId="0" applyNumberFormat="1" applyFont="1" applyBorder="1"/>
    <xf numFmtId="0" fontId="0" fillId="0" borderId="0" xfId="0" applyFill="1" applyBorder="1"/>
    <xf numFmtId="172" fontId="0" fillId="0" borderId="0" xfId="0" applyNumberFormat="1" applyFill="1" applyBorder="1"/>
    <xf numFmtId="0" fontId="10" fillId="0" borderId="0" xfId="0" applyFont="1" applyAlignment="1">
      <alignment horizontal="right"/>
    </xf>
    <xf numFmtId="0" fontId="0" fillId="3" borderId="0" xfId="0" applyFill="1"/>
    <xf numFmtId="0" fontId="0" fillId="0" borderId="0" xfId="0" applyFill="1"/>
    <xf numFmtId="0" fontId="0" fillId="0" borderId="25" xfId="0" applyBorder="1"/>
    <xf numFmtId="0" fontId="10" fillId="0" borderId="25" xfId="0" applyFont="1" applyBorder="1"/>
    <xf numFmtId="0" fontId="10" fillId="0" borderId="0" xfId="0" applyFont="1" applyBorder="1"/>
    <xf numFmtId="9" fontId="0" fillId="0" borderId="0" xfId="3" applyFont="1" applyBorder="1" applyAlignment="1">
      <alignment horizontal="center"/>
    </xf>
    <xf numFmtId="164" fontId="10" fillId="0" borderId="0" xfId="5" applyNumberFormat="1" applyFont="1"/>
    <xf numFmtId="0" fontId="15" fillId="5" borderId="0" xfId="0" applyFont="1" applyFill="1" applyAlignment="1">
      <alignment horizontal="center"/>
    </xf>
    <xf numFmtId="0" fontId="10" fillId="5" borderId="0" xfId="0" applyFont="1" applyFill="1"/>
    <xf numFmtId="164" fontId="10" fillId="5" borderId="0" xfId="5" applyNumberFormat="1" applyFont="1" applyFill="1"/>
    <xf numFmtId="0" fontId="10" fillId="5" borderId="18" xfId="0" applyFont="1" applyFill="1" applyBorder="1"/>
    <xf numFmtId="0" fontId="10" fillId="0" borderId="23" xfId="2" applyNumberFormat="1" applyFont="1" applyBorder="1" applyAlignment="1">
      <alignment horizontal="center"/>
    </xf>
    <xf numFmtId="0" fontId="15" fillId="0" borderId="0" xfId="0" applyFont="1" applyAlignment="1">
      <alignment horizontal="center"/>
    </xf>
    <xf numFmtId="0" fontId="8" fillId="0" borderId="0" xfId="0" applyFont="1"/>
    <xf numFmtId="0" fontId="15" fillId="0" borderId="0" xfId="0" applyFont="1" applyAlignment="1"/>
    <xf numFmtId="172" fontId="10" fillId="0" borderId="0" xfId="0" applyNumberFormat="1" applyFont="1" applyBorder="1" applyAlignment="1">
      <alignment horizontal="center"/>
    </xf>
    <xf numFmtId="0" fontId="0" fillId="0" borderId="5" xfId="0" applyBorder="1"/>
    <xf numFmtId="0" fontId="2" fillId="0" borderId="6" xfId="0" applyFont="1" applyBorder="1" applyAlignment="1">
      <alignment horizontal="center" vertical="center" textRotation="180" wrapText="1"/>
    </xf>
    <xf numFmtId="0" fontId="2" fillId="0" borderId="7" xfId="0" applyFont="1" applyBorder="1" applyAlignment="1">
      <alignment horizontal="center" vertical="center" textRotation="180" wrapText="1"/>
    </xf>
    <xf numFmtId="0" fontId="0" fillId="0" borderId="26" xfId="0" applyBorder="1"/>
    <xf numFmtId="0" fontId="0" fillId="0" borderId="27" xfId="0" applyBorder="1"/>
    <xf numFmtId="0" fontId="8" fillId="2" borderId="28" xfId="0" applyFont="1" applyFill="1" applyBorder="1"/>
    <xf numFmtId="0" fontId="0" fillId="2" borderId="29" xfId="0" applyFill="1" applyBorder="1"/>
    <xf numFmtId="167" fontId="19" fillId="2" borderId="29" xfId="5" applyFont="1" applyFill="1" applyBorder="1"/>
    <xf numFmtId="167" fontId="19" fillId="2" borderId="28" xfId="5" applyFont="1" applyFill="1" applyBorder="1"/>
    <xf numFmtId="167" fontId="19" fillId="2" borderId="30" xfId="5" applyFont="1" applyFill="1" applyBorder="1"/>
    <xf numFmtId="0" fontId="8" fillId="0" borderId="18" xfId="0" applyFont="1" applyBorder="1"/>
    <xf numFmtId="165" fontId="0" fillId="0" borderId="23" xfId="0" applyNumberFormat="1" applyBorder="1"/>
    <xf numFmtId="0" fontId="2" fillId="0" borderId="0" xfId="0" quotePrefix="1" applyFont="1"/>
    <xf numFmtId="0" fontId="2" fillId="0" borderId="36" xfId="0" applyFont="1" applyBorder="1"/>
    <xf numFmtId="0" fontId="2" fillId="0" borderId="37" xfId="0" applyFont="1" applyBorder="1"/>
    <xf numFmtId="169" fontId="2" fillId="0" borderId="36" xfId="0" applyNumberFormat="1" applyFont="1" applyBorder="1"/>
    <xf numFmtId="169" fontId="2" fillId="0" borderId="37" xfId="0" applyNumberFormat="1" applyFont="1" applyBorder="1"/>
    <xf numFmtId="0" fontId="1" fillId="0" borderId="0" xfId="0" applyFont="1"/>
    <xf numFmtId="0" fontId="2" fillId="4" borderId="19" xfId="0" applyFont="1" applyFill="1" applyBorder="1"/>
    <xf numFmtId="164" fontId="2" fillId="4" borderId="20" xfId="5" applyNumberFormat="1" applyFont="1" applyFill="1" applyBorder="1"/>
    <xf numFmtId="0" fontId="11" fillId="4" borderId="20" xfId="0" applyFont="1" applyFill="1" applyBorder="1"/>
    <xf numFmtId="0" fontId="10" fillId="4" borderId="21" xfId="0" applyFont="1" applyFill="1" applyBorder="1"/>
    <xf numFmtId="0" fontId="11" fillId="4" borderId="0" xfId="0" applyFont="1" applyFill="1" applyBorder="1"/>
    <xf numFmtId="0" fontId="10" fillId="4" borderId="39" xfId="0" applyFont="1" applyFill="1" applyBorder="1"/>
    <xf numFmtId="0" fontId="2" fillId="4" borderId="38" xfId="0" applyFont="1" applyFill="1" applyBorder="1"/>
    <xf numFmtId="164" fontId="2" fillId="4" borderId="0" xfId="5" applyNumberFormat="1" applyFont="1" applyFill="1" applyBorder="1"/>
    <xf numFmtId="164" fontId="11" fillId="4" borderId="8" xfId="5" applyNumberFormat="1" applyFont="1" applyFill="1" applyBorder="1"/>
    <xf numFmtId="0" fontId="10" fillId="4" borderId="8" xfId="0" applyFont="1" applyFill="1" applyBorder="1"/>
    <xf numFmtId="0" fontId="10" fillId="4" borderId="9" xfId="0" applyFont="1" applyFill="1" applyBorder="1"/>
    <xf numFmtId="0" fontId="10" fillId="4" borderId="19" xfId="0" applyFont="1" applyFill="1" applyBorder="1"/>
    <xf numFmtId="164" fontId="10" fillId="4" borderId="20" xfId="5" applyNumberFormat="1" applyFont="1" applyFill="1" applyBorder="1"/>
    <xf numFmtId="0" fontId="10" fillId="4" borderId="20" xfId="0" applyFont="1" applyFill="1" applyBorder="1"/>
    <xf numFmtId="0" fontId="10" fillId="4" borderId="38" xfId="0" applyFont="1" applyFill="1" applyBorder="1"/>
    <xf numFmtId="164" fontId="10" fillId="4" borderId="0" xfId="5" applyNumberFormat="1" applyFont="1" applyFill="1" applyBorder="1"/>
    <xf numFmtId="0" fontId="10" fillId="4" borderId="0" xfId="0" applyFont="1" applyFill="1" applyBorder="1"/>
    <xf numFmtId="0" fontId="21" fillId="4" borderId="38" xfId="0" applyFont="1" applyFill="1" applyBorder="1"/>
    <xf numFmtId="0" fontId="10" fillId="4" borderId="22" xfId="0" applyFont="1" applyFill="1" applyBorder="1"/>
    <xf numFmtId="164" fontId="10" fillId="4" borderId="8" xfId="5" applyNumberFormat="1" applyFont="1" applyFill="1" applyBorder="1"/>
    <xf numFmtId="0" fontId="1" fillId="0" borderId="0" xfId="0" applyFont="1" applyAlignment="1">
      <alignment horizontal="left" vertical="top" wrapText="1"/>
    </xf>
    <xf numFmtId="0" fontId="2" fillId="0" borderId="13" xfId="0" applyFont="1" applyBorder="1"/>
    <xf numFmtId="164" fontId="0" fillId="0" borderId="0" xfId="5" applyNumberFormat="1" applyFont="1"/>
    <xf numFmtId="164" fontId="0" fillId="0" borderId="25" xfId="5" applyNumberFormat="1" applyFont="1" applyBorder="1"/>
    <xf numFmtId="164" fontId="0" fillId="0" borderId="0" xfId="5" applyNumberFormat="1" applyFont="1" applyBorder="1"/>
    <xf numFmtId="164" fontId="11" fillId="0" borderId="25" xfId="5" applyNumberFormat="1" applyFont="1" applyBorder="1"/>
    <xf numFmtId="0" fontId="10" fillId="0" borderId="0" xfId="0" applyFont="1" applyAlignment="1">
      <alignment wrapText="1"/>
    </xf>
    <xf numFmtId="0" fontId="10" fillId="0" borderId="38" xfId="0" applyFont="1" applyBorder="1"/>
    <xf numFmtId="164" fontId="10" fillId="0" borderId="0" xfId="5" applyNumberFormat="1" applyFont="1" applyBorder="1"/>
    <xf numFmtId="0" fontId="10" fillId="0" borderId="39" xfId="0" applyFont="1" applyBorder="1"/>
    <xf numFmtId="0" fontId="1" fillId="0" borderId="0" xfId="0" applyFont="1" applyAlignment="1">
      <alignment wrapText="1"/>
    </xf>
    <xf numFmtId="0" fontId="1" fillId="0" borderId="0" xfId="0" quotePrefix="1" applyFont="1"/>
    <xf numFmtId="0" fontId="0" fillId="0" borderId="0" xfId="0" applyBorder="1"/>
    <xf numFmtId="0" fontId="0" fillId="0" borderId="43" xfId="0" applyBorder="1"/>
    <xf numFmtId="167" fontId="0" fillId="0" borderId="0" xfId="0" applyNumberFormat="1"/>
    <xf numFmtId="0" fontId="24" fillId="0" borderId="0" xfId="0" applyFont="1"/>
    <xf numFmtId="0" fontId="8" fillId="2" borderId="11" xfId="0" applyFont="1" applyFill="1" applyBorder="1" applyProtection="1">
      <protection locked="0" hidden="1"/>
    </xf>
    <xf numFmtId="0" fontId="11" fillId="2" borderId="11" xfId="0" applyFont="1" applyFill="1" applyBorder="1" applyProtection="1">
      <protection locked="0" hidden="1"/>
    </xf>
    <xf numFmtId="0" fontId="8" fillId="2" borderId="4" xfId="0" applyFont="1" applyFill="1" applyBorder="1" applyProtection="1">
      <protection locked="0" hidden="1"/>
    </xf>
    <xf numFmtId="174" fontId="11" fillId="2" borderId="4" xfId="2" applyNumberFormat="1" applyFont="1" applyFill="1" applyBorder="1" applyAlignment="1" applyProtection="1">
      <alignment horizontal="left"/>
      <protection locked="0" hidden="1"/>
    </xf>
    <xf numFmtId="0" fontId="11" fillId="2" borderId="4" xfId="0" applyFont="1" applyFill="1" applyBorder="1" applyProtection="1">
      <protection locked="0" hidden="1"/>
    </xf>
    <xf numFmtId="0" fontId="8" fillId="2" borderId="1" xfId="0" applyFont="1" applyFill="1" applyBorder="1" applyProtection="1">
      <protection locked="0" hidden="1"/>
    </xf>
    <xf numFmtId="174" fontId="11" fillId="2" borderId="1" xfId="2" applyNumberFormat="1" applyFont="1" applyFill="1" applyBorder="1" applyProtection="1">
      <protection locked="0" hidden="1"/>
    </xf>
    <xf numFmtId="0" fontId="11" fillId="2" borderId="1" xfId="0" applyFont="1" applyFill="1" applyBorder="1" applyProtection="1">
      <protection locked="0" hidden="1"/>
    </xf>
    <xf numFmtId="0" fontId="2" fillId="2" borderId="1" xfId="0" applyFont="1" applyFill="1" applyBorder="1" applyProtection="1">
      <protection locked="0" hidden="1"/>
    </xf>
    <xf numFmtId="174" fontId="2" fillId="2" borderId="1" xfId="2" applyNumberFormat="1" applyFont="1" applyFill="1" applyBorder="1" applyProtection="1">
      <protection locked="0" hidden="1"/>
    </xf>
    <xf numFmtId="0" fontId="5" fillId="2" borderId="1" xfId="0" applyFont="1" applyFill="1" applyBorder="1" applyAlignment="1" applyProtection="1">
      <alignment horizontal="center"/>
      <protection locked="0" hidden="1"/>
    </xf>
    <xf numFmtId="174" fontId="5" fillId="2" borderId="1" xfId="2" applyNumberFormat="1" applyFont="1" applyFill="1" applyBorder="1" applyAlignment="1" applyProtection="1">
      <alignment horizontal="center"/>
      <protection locked="0" hidden="1"/>
    </xf>
    <xf numFmtId="0" fontId="8" fillId="2" borderId="40" xfId="0" applyFont="1" applyFill="1" applyBorder="1" applyProtection="1">
      <protection locked="0" hidden="1"/>
    </xf>
    <xf numFmtId="0" fontId="11" fillId="2" borderId="41" xfId="0" applyFont="1" applyFill="1" applyBorder="1" applyProtection="1">
      <protection locked="0" hidden="1"/>
    </xf>
    <xf numFmtId="0" fontId="20" fillId="2" borderId="40" xfId="1" applyFill="1" applyBorder="1" applyProtection="1">
      <protection locked="0" hidden="1"/>
    </xf>
    <xf numFmtId="0" fontId="11" fillId="2" borderId="42" xfId="0" applyFont="1" applyFill="1" applyBorder="1" applyProtection="1">
      <protection locked="0" hidden="1"/>
    </xf>
    <xf numFmtId="0" fontId="0" fillId="2" borderId="4" xfId="0" applyFill="1" applyBorder="1" applyProtection="1">
      <protection locked="0" hidden="1"/>
    </xf>
    <xf numFmtId="171" fontId="0" fillId="2" borderId="4" xfId="0" applyNumberFormat="1" applyFill="1" applyBorder="1" applyProtection="1">
      <protection locked="0" hidden="1"/>
    </xf>
    <xf numFmtId="169" fontId="0" fillId="2" borderId="4" xfId="0" applyNumberFormat="1" applyFill="1" applyBorder="1" applyProtection="1">
      <protection locked="0" hidden="1"/>
    </xf>
    <xf numFmtId="0" fontId="0" fillId="2" borderId="1" xfId="0" applyFill="1" applyBorder="1" applyProtection="1">
      <protection locked="0" hidden="1"/>
    </xf>
    <xf numFmtId="171" fontId="0" fillId="2" borderId="1" xfId="0" applyNumberFormat="1" applyFill="1" applyBorder="1" applyProtection="1">
      <protection locked="0" hidden="1"/>
    </xf>
    <xf numFmtId="169" fontId="0" fillId="2" borderId="1" xfId="0" applyNumberFormat="1" applyFill="1" applyBorder="1" applyProtection="1">
      <protection locked="0" hidden="1"/>
    </xf>
    <xf numFmtId="0" fontId="4" fillId="2" borderId="1" xfId="0" applyFont="1" applyFill="1" applyBorder="1" applyProtection="1">
      <protection locked="0" hidden="1"/>
    </xf>
    <xf numFmtId="171" fontId="4" fillId="2" borderId="1" xfId="0" applyNumberFormat="1" applyFont="1" applyFill="1" applyBorder="1" applyProtection="1">
      <protection locked="0" hidden="1"/>
    </xf>
    <xf numFmtId="169" fontId="4" fillId="2" borderId="1" xfId="0" applyNumberFormat="1" applyFont="1" applyFill="1" applyBorder="1" applyProtection="1">
      <protection locked="0" hidden="1"/>
    </xf>
    <xf numFmtId="0" fontId="0" fillId="2" borderId="11" xfId="0" applyFill="1" applyBorder="1" applyProtection="1">
      <protection locked="0" hidden="1"/>
    </xf>
    <xf numFmtId="167" fontId="18" fillId="2" borderId="11" xfId="5" applyFont="1" applyFill="1" applyBorder="1" applyProtection="1">
      <protection locked="0" hidden="1"/>
    </xf>
    <xf numFmtId="167" fontId="18" fillId="2" borderId="1" xfId="5" applyFont="1" applyFill="1" applyBorder="1" applyProtection="1">
      <protection locked="0" hidden="1"/>
    </xf>
    <xf numFmtId="167" fontId="18" fillId="2" borderId="16" xfId="5" applyFont="1" applyFill="1" applyBorder="1" applyProtection="1">
      <protection locked="0" hidden="1"/>
    </xf>
    <xf numFmtId="167" fontId="4" fillId="2" borderId="1" xfId="5" applyFont="1" applyFill="1" applyBorder="1" applyProtection="1">
      <protection locked="0" hidden="1"/>
    </xf>
    <xf numFmtId="167" fontId="4" fillId="2" borderId="16" xfId="5" applyFont="1" applyFill="1" applyBorder="1" applyProtection="1">
      <protection locked="0" hidden="1"/>
    </xf>
    <xf numFmtId="0" fontId="11" fillId="4" borderId="38" xfId="0" applyFont="1" applyFill="1" applyBorder="1" applyProtection="1">
      <protection locked="0" hidden="1"/>
    </xf>
    <xf numFmtId="0" fontId="11" fillId="4" borderId="22" xfId="0" applyFont="1" applyFill="1" applyBorder="1" applyProtection="1">
      <protection locked="0" hidden="1"/>
    </xf>
    <xf numFmtId="0" fontId="0" fillId="2" borderId="13" xfId="0" applyFill="1" applyBorder="1" applyProtection="1">
      <protection locked="0" hidden="1"/>
    </xf>
    <xf numFmtId="0" fontId="16" fillId="2" borderId="4" xfId="0" applyFont="1" applyFill="1" applyBorder="1" applyProtection="1">
      <protection locked="0" hidden="1"/>
    </xf>
    <xf numFmtId="0" fontId="0" fillId="2" borderId="15" xfId="0" applyFill="1" applyBorder="1" applyProtection="1">
      <protection locked="0" hidden="1"/>
    </xf>
    <xf numFmtId="0" fontId="0" fillId="2" borderId="2" xfId="0" applyFill="1" applyBorder="1" applyProtection="1">
      <protection locked="0" hidden="1"/>
    </xf>
    <xf numFmtId="0" fontId="0" fillId="2" borderId="16" xfId="0" applyFill="1" applyBorder="1" applyProtection="1">
      <protection locked="0" hidden="1"/>
    </xf>
    <xf numFmtId="0" fontId="8" fillId="2" borderId="3" xfId="0" applyFont="1" applyFill="1" applyBorder="1" applyProtection="1">
      <protection locked="0" hidden="1"/>
    </xf>
    <xf numFmtId="0" fontId="0" fillId="2" borderId="14" xfId="0" applyFill="1" applyBorder="1" applyProtection="1">
      <protection locked="0" hidden="1"/>
    </xf>
    <xf numFmtId="49" fontId="20" fillId="2" borderId="24" xfId="1" applyNumberFormat="1" applyFill="1" applyBorder="1" applyProtection="1">
      <protection locked="0" hidden="1"/>
    </xf>
    <xf numFmtId="0" fontId="0" fillId="0" borderId="0" xfId="0" applyProtection="1">
      <protection locked="0" hidden="1"/>
    </xf>
    <xf numFmtId="0" fontId="4" fillId="0" borderId="0" xfId="0" applyFont="1" applyProtection="1">
      <protection locked="0" hidden="1"/>
    </xf>
    <xf numFmtId="174" fontId="1" fillId="2" borderId="11" xfId="2" applyNumberFormat="1" applyFont="1" applyFill="1" applyBorder="1" applyAlignment="1" applyProtection="1">
      <alignment horizontal="left"/>
      <protection locked="0" hidden="1"/>
    </xf>
    <xf numFmtId="172" fontId="0" fillId="2" borderId="18" xfId="0" applyNumberFormat="1" applyFill="1" applyBorder="1" applyAlignment="1" applyProtection="1">
      <alignment horizontal="center"/>
      <protection locked="0" hidden="1"/>
    </xf>
    <xf numFmtId="172" fontId="0" fillId="2" borderId="17" xfId="0" applyNumberFormat="1" applyFill="1" applyBorder="1" applyAlignment="1" applyProtection="1">
      <alignment horizontal="center"/>
      <protection locked="0" hidden="1"/>
    </xf>
    <xf numFmtId="0" fontId="1" fillId="2" borderId="18" xfId="0" applyFont="1" applyFill="1" applyBorder="1" applyAlignment="1" applyProtection="1">
      <alignment horizontal="center"/>
      <protection locked="0" hidden="1"/>
    </xf>
    <xf numFmtId="0" fontId="0" fillId="2" borderId="17" xfId="0" applyFill="1" applyBorder="1" applyAlignment="1" applyProtection="1">
      <alignment horizontal="center"/>
      <protection locked="0" hidden="1"/>
    </xf>
    <xf numFmtId="0" fontId="15" fillId="0" borderId="0" xfId="0" applyFont="1" applyAlignment="1">
      <alignment horizontal="center"/>
    </xf>
    <xf numFmtId="0" fontId="8" fillId="2" borderId="18" xfId="0" applyFont="1" applyFill="1" applyBorder="1" applyAlignment="1" applyProtection="1">
      <alignment horizontal="center"/>
      <protection locked="0" hidden="1"/>
    </xf>
    <xf numFmtId="0" fontId="11" fillId="2" borderId="17" xfId="0" applyFont="1" applyFill="1" applyBorder="1" applyAlignment="1" applyProtection="1">
      <alignment horizontal="center"/>
      <protection locked="0" hidden="1"/>
    </xf>
    <xf numFmtId="173" fontId="11" fillId="2" borderId="18" xfId="2" applyNumberFormat="1" applyFont="1" applyFill="1" applyBorder="1" applyAlignment="1" applyProtection="1">
      <alignment horizontal="center"/>
      <protection locked="0" hidden="1"/>
    </xf>
    <xf numFmtId="173" fontId="11" fillId="2" borderId="17" xfId="2" applyNumberFormat="1" applyFont="1" applyFill="1" applyBorder="1" applyAlignment="1" applyProtection="1">
      <alignment horizontal="center"/>
      <protection locked="0" hidden="1"/>
    </xf>
    <xf numFmtId="0" fontId="8" fillId="2" borderId="18" xfId="0" quotePrefix="1" applyFont="1" applyFill="1" applyBorder="1" applyAlignment="1" applyProtection="1">
      <alignment horizontal="center"/>
      <protection locked="0" hidden="1"/>
    </xf>
    <xf numFmtId="0" fontId="10" fillId="0" borderId="23" xfId="0" applyFont="1" applyBorder="1" applyAlignment="1">
      <alignment horizontal="center"/>
    </xf>
    <xf numFmtId="0" fontId="10" fillId="0" borderId="18" xfId="0" applyFont="1" applyFill="1" applyBorder="1"/>
    <xf numFmtId="0" fontId="10" fillId="0" borderId="23" xfId="0" applyFont="1" applyFill="1" applyBorder="1"/>
    <xf numFmtId="167" fontId="10" fillId="0" borderId="18" xfId="5" applyFont="1" applyFill="1" applyBorder="1"/>
    <xf numFmtId="167" fontId="10" fillId="0" borderId="23" xfId="5" applyFont="1" applyFill="1" applyBorder="1"/>
    <xf numFmtId="0" fontId="6" fillId="0" borderId="23" xfId="0" applyFont="1" applyFill="1" applyBorder="1" applyAlignment="1">
      <alignment horizontal="center"/>
    </xf>
    <xf numFmtId="0" fontId="6" fillId="0" borderId="17" xfId="0" applyFont="1" applyFill="1" applyBorder="1" applyAlignment="1">
      <alignment horizontal="center"/>
    </xf>
    <xf numFmtId="0" fontId="15" fillId="0" borderId="0" xfId="0" applyFont="1" applyFill="1" applyAlignment="1">
      <alignment horizontal="center"/>
    </xf>
    <xf numFmtId="0" fontId="2" fillId="2" borderId="32" xfId="0" applyFont="1" applyFill="1" applyBorder="1" applyProtection="1">
      <protection locked="0" hidden="1"/>
    </xf>
    <xf numFmtId="0" fontId="2" fillId="2" borderId="30" xfId="0" applyFont="1" applyFill="1" applyBorder="1" applyProtection="1">
      <protection locked="0" hidden="1"/>
    </xf>
    <xf numFmtId="0" fontId="2" fillId="2" borderId="31" xfId="0" applyFont="1" applyFill="1" applyBorder="1" applyProtection="1">
      <protection locked="0" hidden="1"/>
    </xf>
    <xf numFmtId="0" fontId="11" fillId="2" borderId="32" xfId="0" applyFont="1" applyFill="1" applyBorder="1" applyProtection="1">
      <protection locked="0" hidden="1"/>
    </xf>
    <xf numFmtId="0" fontId="11" fillId="2" borderId="30" xfId="0" applyFont="1" applyFill="1" applyBorder="1" applyProtection="1">
      <protection locked="0" hidden="1"/>
    </xf>
    <xf numFmtId="0" fontId="5" fillId="2" borderId="32" xfId="0" applyFont="1" applyFill="1" applyBorder="1" applyAlignment="1" applyProtection="1">
      <alignment horizontal="center"/>
      <protection locked="0" hidden="1"/>
    </xf>
    <xf numFmtId="0" fontId="5" fillId="2" borderId="30" xfId="0" applyFont="1" applyFill="1" applyBorder="1" applyAlignment="1" applyProtection="1">
      <alignment horizontal="center"/>
      <protection locked="0" hidden="1"/>
    </xf>
    <xf numFmtId="0" fontId="20" fillId="2" borderId="32" xfId="1" applyFill="1" applyBorder="1" applyProtection="1">
      <protection locked="0" hidden="1"/>
    </xf>
    <xf numFmtId="0" fontId="11" fillId="2" borderId="31" xfId="0" applyFont="1" applyFill="1" applyBorder="1" applyProtection="1">
      <protection locked="0" hidden="1"/>
    </xf>
    <xf numFmtId="0" fontId="5" fillId="2" borderId="31" xfId="0" applyFont="1" applyFill="1" applyBorder="1" applyAlignment="1" applyProtection="1">
      <alignment horizontal="center"/>
      <protection locked="0" hidden="1"/>
    </xf>
    <xf numFmtId="0" fontId="8" fillId="2" borderId="32" xfId="0" applyFont="1" applyFill="1" applyBorder="1" applyProtection="1">
      <protection locked="0" hidden="1"/>
    </xf>
    <xf numFmtId="0" fontId="2" fillId="0" borderId="23" xfId="0" applyFont="1" applyBorder="1" applyAlignment="1">
      <alignment vertical="top"/>
    </xf>
    <xf numFmtId="0" fontId="8" fillId="2" borderId="33" xfId="0" applyFont="1" applyFill="1" applyBorder="1" applyProtection="1">
      <protection locked="0" hidden="1"/>
    </xf>
    <xf numFmtId="0" fontId="11" fillId="2" borderId="34" xfId="0" applyFont="1" applyFill="1" applyBorder="1" applyProtection="1">
      <protection locked="0" hidden="1"/>
    </xf>
    <xf numFmtId="0" fontId="20" fillId="2" borderId="33" xfId="1" applyFill="1" applyBorder="1" applyProtection="1">
      <protection locked="0" hidden="1"/>
    </xf>
    <xf numFmtId="0" fontId="11" fillId="2" borderId="35" xfId="0" applyFont="1" applyFill="1" applyBorder="1" applyProtection="1">
      <protection locked="0" hidden="1"/>
    </xf>
    <xf numFmtId="0" fontId="5" fillId="0" borderId="23" xfId="0" applyFont="1" applyFill="1" applyBorder="1" applyAlignment="1">
      <alignment horizontal="center"/>
    </xf>
    <xf numFmtId="0" fontId="5" fillId="0" borderId="17" xfId="0" applyFont="1" applyFill="1" applyBorder="1" applyAlignment="1">
      <alignment horizontal="center"/>
    </xf>
    <xf numFmtId="0" fontId="10" fillId="0" borderId="0" xfId="0" applyFont="1" applyAlignment="1">
      <alignment horizontal="center"/>
    </xf>
    <xf numFmtId="171" fontId="10" fillId="0" borderId="0" xfId="0" applyNumberFormat="1" applyFont="1" applyAlignment="1">
      <alignment horizontal="center"/>
    </xf>
    <xf numFmtId="0" fontId="5" fillId="0" borderId="23" xfId="0" applyFont="1" applyBorder="1" applyAlignment="1">
      <alignment horizontal="center"/>
    </xf>
    <xf numFmtId="0" fontId="5" fillId="0" borderId="17" xfId="0" applyFont="1" applyBorder="1" applyAlignment="1">
      <alignment horizontal="center"/>
    </xf>
    <xf numFmtId="0" fontId="1" fillId="0" borderId="0" xfId="0" applyFont="1" applyAlignment="1">
      <alignment horizontal="left" vertical="top" wrapText="1"/>
    </xf>
    <xf numFmtId="0" fontId="2" fillId="0" borderId="23" xfId="0" applyFont="1" applyBorder="1" applyAlignment="1">
      <alignment horizontal="center"/>
    </xf>
    <xf numFmtId="0" fontId="2" fillId="0" borderId="17" xfId="0" applyFont="1" applyBorder="1" applyAlignment="1">
      <alignment horizontal="center"/>
    </xf>
    <xf numFmtId="10" fontId="2" fillId="2" borderId="23" xfId="3" applyNumberFormat="1" applyFont="1" applyFill="1" applyBorder="1" applyAlignment="1">
      <alignment horizontal="center"/>
    </xf>
    <xf numFmtId="10" fontId="2" fillId="2" borderId="17" xfId="3" applyNumberFormat="1" applyFont="1" applyFill="1" applyBorder="1" applyAlignment="1">
      <alignment horizontal="center"/>
    </xf>
    <xf numFmtId="0" fontId="10" fillId="0" borderId="38" xfId="0" applyFont="1" applyBorder="1" applyAlignment="1">
      <alignment horizontal="center" vertical="center" wrapText="1"/>
    </xf>
    <xf numFmtId="0" fontId="10" fillId="0" borderId="22" xfId="0" applyFont="1" applyBorder="1" applyAlignment="1">
      <alignment horizontal="center" vertical="center" wrapText="1"/>
    </xf>
    <xf numFmtId="0" fontId="15" fillId="5" borderId="0" xfId="0" applyFont="1" applyFill="1" applyAlignment="1">
      <alignment horizontal="center"/>
    </xf>
    <xf numFmtId="0" fontId="10" fillId="5" borderId="23" xfId="5" applyNumberFormat="1" applyFont="1" applyFill="1" applyBorder="1" applyAlignment="1">
      <alignment horizontal="center"/>
    </xf>
    <xf numFmtId="0" fontId="10" fillId="5" borderId="17" xfId="5" applyNumberFormat="1" applyFont="1" applyFill="1" applyBorder="1" applyAlignment="1">
      <alignment horizontal="center"/>
    </xf>
    <xf numFmtId="0" fontId="10" fillId="5" borderId="19" xfId="0" applyFont="1" applyFill="1" applyBorder="1" applyAlignment="1">
      <alignment horizontal="left" vertical="top" wrapText="1"/>
    </xf>
    <xf numFmtId="0" fontId="10" fillId="5" borderId="20" xfId="0" applyFont="1" applyFill="1" applyBorder="1" applyAlignment="1">
      <alignment horizontal="left" vertical="top" wrapText="1"/>
    </xf>
    <xf numFmtId="0" fontId="10" fillId="5" borderId="21" xfId="0" applyFont="1" applyFill="1" applyBorder="1" applyAlignment="1">
      <alignment horizontal="left" vertical="top" wrapText="1"/>
    </xf>
    <xf numFmtId="0" fontId="10" fillId="5" borderId="38"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39" xfId="0" applyFont="1" applyFill="1" applyBorder="1" applyAlignment="1">
      <alignment horizontal="left" vertical="top" wrapText="1"/>
    </xf>
    <xf numFmtId="0" fontId="10" fillId="5" borderId="22"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23" fillId="0" borderId="18" xfId="0" applyFont="1" applyBorder="1" applyAlignment="1">
      <alignment horizontal="center"/>
    </xf>
    <xf numFmtId="0" fontId="23" fillId="0" borderId="23" xfId="0" applyFont="1" applyBorder="1" applyAlignment="1">
      <alignment horizontal="center"/>
    </xf>
    <xf numFmtId="0" fontId="23" fillId="0" borderId="17" xfId="0" applyFont="1" applyBorder="1" applyAlignment="1">
      <alignment horizontal="center"/>
    </xf>
    <xf numFmtId="0" fontId="10" fillId="0" borderId="38" xfId="0" applyFont="1" applyBorder="1" applyAlignment="1">
      <alignment horizontal="center" wrapText="1"/>
    </xf>
    <xf numFmtId="0" fontId="10" fillId="0" borderId="0" xfId="0" applyFont="1" applyBorder="1" applyAlignment="1">
      <alignment horizontal="center" wrapText="1"/>
    </xf>
    <xf numFmtId="0" fontId="10" fillId="0" borderId="39" xfId="0" applyFont="1" applyBorder="1" applyAlignment="1">
      <alignment horizontal="center" wrapText="1"/>
    </xf>
    <xf numFmtId="164" fontId="21" fillId="6" borderId="0" xfId="5" applyNumberFormat="1" applyFont="1" applyFill="1" applyBorder="1" applyAlignment="1">
      <alignment horizontal="center" vertical="center" wrapText="1"/>
    </xf>
    <xf numFmtId="164" fontId="21" fillId="6" borderId="39" xfId="5" applyNumberFormat="1" applyFont="1" applyFill="1" applyBorder="1" applyAlignment="1">
      <alignment horizontal="center" vertical="center" wrapText="1"/>
    </xf>
    <xf numFmtId="164" fontId="21" fillId="6" borderId="8" xfId="5" applyNumberFormat="1" applyFont="1" applyFill="1" applyBorder="1" applyAlignment="1">
      <alignment horizontal="center" vertical="center" wrapText="1"/>
    </xf>
    <xf numFmtId="164" fontId="21" fillId="6" borderId="9" xfId="5" applyNumberFormat="1" applyFont="1" applyFill="1" applyBorder="1" applyAlignment="1">
      <alignment horizontal="center" vertical="center" wrapText="1"/>
    </xf>
    <xf numFmtId="164" fontId="1" fillId="4" borderId="0" xfId="5" applyNumberFormat="1" applyFont="1" applyFill="1" applyBorder="1" applyAlignment="1" applyProtection="1">
      <alignment horizontal="center"/>
      <protection locked="0" hidden="1"/>
    </xf>
    <xf numFmtId="164" fontId="1" fillId="4" borderId="39" xfId="5" applyNumberFormat="1" applyFont="1" applyFill="1" applyBorder="1" applyAlignment="1" applyProtection="1">
      <alignment horizontal="center"/>
      <protection locked="0" hidden="1"/>
    </xf>
    <xf numFmtId="167" fontId="10" fillId="0" borderId="18" xfId="5" applyFont="1" applyBorder="1" applyAlignment="1">
      <alignment horizontal="center"/>
    </xf>
    <xf numFmtId="167" fontId="10" fillId="0" borderId="23" xfId="5" applyFont="1" applyBorder="1" applyAlignment="1">
      <alignment horizontal="center"/>
    </xf>
    <xf numFmtId="167" fontId="10" fillId="0" borderId="17" xfId="5" applyFont="1" applyBorder="1" applyAlignment="1">
      <alignment horizontal="center"/>
    </xf>
    <xf numFmtId="174" fontId="10" fillId="0" borderId="18" xfId="2" applyNumberFormat="1" applyFont="1" applyBorder="1" applyAlignment="1">
      <alignment horizontal="left"/>
    </xf>
    <xf numFmtId="174" fontId="10" fillId="0" borderId="23" xfId="2" applyNumberFormat="1" applyFont="1" applyBorder="1" applyAlignment="1">
      <alignment horizontal="left"/>
    </xf>
    <xf numFmtId="174" fontId="10" fillId="0" borderId="17" xfId="2" applyNumberFormat="1" applyFont="1" applyBorder="1" applyAlignment="1">
      <alignment horizontal="left"/>
    </xf>
    <xf numFmtId="0" fontId="10" fillId="0" borderId="18" xfId="0" applyFont="1" applyBorder="1" applyAlignment="1">
      <alignment horizontal="center"/>
    </xf>
    <xf numFmtId="0" fontId="10" fillId="0" borderId="17" xfId="0" applyFont="1" applyBorder="1" applyAlignment="1">
      <alignment horizontal="center"/>
    </xf>
    <xf numFmtId="172" fontId="10" fillId="0" borderId="18" xfId="0" applyNumberFormat="1" applyFont="1" applyBorder="1" applyAlignment="1">
      <alignment horizontal="center"/>
    </xf>
    <xf numFmtId="172" fontId="10" fillId="0" borderId="23" xfId="0" applyNumberFormat="1" applyFont="1" applyBorder="1" applyAlignment="1">
      <alignment horizontal="center"/>
    </xf>
    <xf numFmtId="172" fontId="10" fillId="0" borderId="17" xfId="0" applyNumberFormat="1" applyFont="1" applyBorder="1" applyAlignment="1">
      <alignment horizontal="center"/>
    </xf>
  </cellXfs>
  <cellStyles count="7">
    <cellStyle name="Gevolgde hyperlink" xfId="6" builtinId="9" hidden="1"/>
    <cellStyle name="Hyperlink" xfId="1" builtinId="8"/>
    <cellStyle name="Komma" xfId="2" builtinId="3"/>
    <cellStyle name="Procent" xfId="3" builtinId="5"/>
    <cellStyle name="Standaard" xfId="0" builtinId="0"/>
    <cellStyle name="Standaard 2" xfId="4"/>
    <cellStyle name="Valuta" xfId="5"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P29" sqref="P29"/>
    </sheetView>
  </sheetViews>
  <sheetFormatPr defaultColWidth="8.81640625" defaultRowHeight="12.5" x14ac:dyDescent="0.25"/>
  <cols>
    <col min="1" max="1" width="38.1796875" bestFit="1" customWidth="1"/>
    <col min="2" max="2" width="18" customWidth="1"/>
    <col min="3" max="3" width="32.81640625" customWidth="1"/>
  </cols>
  <sheetData>
    <row r="1" spans="1:7" ht="35" x14ac:dyDescent="0.7">
      <c r="A1" s="170" t="s">
        <v>29</v>
      </c>
      <c r="B1" s="170"/>
      <c r="C1" s="170"/>
      <c r="D1" s="9"/>
      <c r="E1" s="9"/>
      <c r="F1" s="9"/>
      <c r="G1" s="9"/>
    </row>
    <row r="2" spans="1:7" ht="13" thickBot="1" x14ac:dyDescent="0.3"/>
    <row r="3" spans="1:7" ht="16" thickBot="1" x14ac:dyDescent="0.4">
      <c r="A3" s="6" t="s">
        <v>85</v>
      </c>
      <c r="B3" s="168"/>
      <c r="C3" s="169"/>
    </row>
    <row r="4" spans="1:7" ht="16" thickBot="1" x14ac:dyDescent="0.4">
      <c r="A4" s="6"/>
    </row>
    <row r="5" spans="1:7" ht="16" thickBot="1" x14ac:dyDescent="0.4">
      <c r="A5" s="6" t="s">
        <v>61</v>
      </c>
      <c r="B5" s="171"/>
      <c r="C5" s="169"/>
    </row>
    <row r="6" spans="1:7" ht="16" thickBot="1" x14ac:dyDescent="0.4">
      <c r="A6" s="6"/>
    </row>
    <row r="7" spans="1:7" ht="16" thickBot="1" x14ac:dyDescent="0.4">
      <c r="A7" s="6" t="s">
        <v>62</v>
      </c>
      <c r="B7" s="175"/>
      <c r="C7" s="169"/>
    </row>
    <row r="8" spans="1:7" ht="16" thickBot="1" x14ac:dyDescent="0.4">
      <c r="A8" s="6"/>
    </row>
    <row r="9" spans="1:7" ht="16" thickBot="1" x14ac:dyDescent="0.4">
      <c r="A9" s="6" t="s">
        <v>23</v>
      </c>
      <c r="B9" s="171"/>
      <c r="C9" s="172"/>
    </row>
    <row r="10" spans="1:7" ht="13" thickBot="1" x14ac:dyDescent="0.3"/>
    <row r="11" spans="1:7" ht="16" thickBot="1" x14ac:dyDescent="0.4">
      <c r="A11" s="6" t="s">
        <v>34</v>
      </c>
      <c r="B11" s="166"/>
      <c r="C11" s="167"/>
    </row>
    <row r="12" spans="1:7" ht="16" thickBot="1" x14ac:dyDescent="0.4">
      <c r="A12" s="6"/>
      <c r="B12" s="49"/>
      <c r="C12" s="49"/>
    </row>
    <row r="13" spans="1:7" ht="16" thickBot="1" x14ac:dyDescent="0.4">
      <c r="A13" s="6" t="s">
        <v>35</v>
      </c>
      <c r="B13" s="173"/>
      <c r="C13" s="174"/>
    </row>
    <row r="14" spans="1:7" ht="16" thickBot="1" x14ac:dyDescent="0.4">
      <c r="A14" s="6"/>
      <c r="B14" s="49"/>
      <c r="C14" s="49"/>
    </row>
    <row r="15" spans="1:7" ht="16" thickBot="1" x14ac:dyDescent="0.4">
      <c r="A15" s="6" t="s">
        <v>36</v>
      </c>
      <c r="B15" s="166"/>
      <c r="C15" s="167"/>
    </row>
    <row r="16" spans="1:7" ht="15.5" x14ac:dyDescent="0.35">
      <c r="A16" s="6"/>
      <c r="B16" s="50"/>
      <c r="C16" s="50"/>
    </row>
    <row r="17" spans="1:3" ht="13" thickBot="1" x14ac:dyDescent="0.3"/>
    <row r="18" spans="1:3" ht="13.5" thickBot="1" x14ac:dyDescent="0.35">
      <c r="A18" s="12" t="s">
        <v>20</v>
      </c>
      <c r="B18" s="13" t="s">
        <v>21</v>
      </c>
      <c r="C18" s="14" t="s">
        <v>22</v>
      </c>
    </row>
    <row r="19" spans="1:3" ht="13" x14ac:dyDescent="0.3">
      <c r="A19" s="155"/>
      <c r="B19" s="156"/>
      <c r="C19" s="157"/>
    </row>
    <row r="20" spans="1:3" ht="13" x14ac:dyDescent="0.3">
      <c r="A20" s="158"/>
      <c r="B20" s="156"/>
      <c r="C20" s="159"/>
    </row>
    <row r="21" spans="1:3" ht="13" x14ac:dyDescent="0.3">
      <c r="A21" s="158"/>
      <c r="B21" s="156"/>
      <c r="C21" s="159"/>
    </row>
    <row r="22" spans="1:3" ht="13" x14ac:dyDescent="0.3">
      <c r="A22" s="158"/>
      <c r="B22" s="156"/>
      <c r="C22" s="159"/>
    </row>
    <row r="23" spans="1:3" ht="13" x14ac:dyDescent="0.3">
      <c r="A23" s="158"/>
      <c r="B23" s="156"/>
      <c r="C23" s="159"/>
    </row>
    <row r="24" spans="1:3" ht="13" x14ac:dyDescent="0.3">
      <c r="A24" s="158"/>
      <c r="B24" s="156"/>
      <c r="C24" s="159"/>
    </row>
    <row r="25" spans="1:3" ht="13" x14ac:dyDescent="0.3">
      <c r="A25" s="158"/>
      <c r="B25" s="156"/>
      <c r="C25" s="159"/>
    </row>
    <row r="26" spans="1:3" ht="13" x14ac:dyDescent="0.3">
      <c r="A26" s="158"/>
      <c r="B26" s="156"/>
      <c r="C26" s="159"/>
    </row>
    <row r="28" spans="1:3" ht="13" thickBot="1" x14ac:dyDescent="0.3">
      <c r="A28" s="7"/>
    </row>
    <row r="29" spans="1:3" ht="13" x14ac:dyDescent="0.3">
      <c r="A29" s="15" t="s">
        <v>86</v>
      </c>
      <c r="B29" s="16" t="s">
        <v>87</v>
      </c>
      <c r="C29" s="17" t="s">
        <v>22</v>
      </c>
    </row>
    <row r="30" spans="1:3" ht="13" thickBot="1" x14ac:dyDescent="0.3">
      <c r="A30" s="160"/>
      <c r="B30" s="161"/>
      <c r="C30" s="162"/>
    </row>
  </sheetData>
  <mergeCells count="8">
    <mergeCell ref="B15:C15"/>
    <mergeCell ref="B3:C3"/>
    <mergeCell ref="A1:C1"/>
    <mergeCell ref="B9:C9"/>
    <mergeCell ref="B11:C11"/>
    <mergeCell ref="B13:C13"/>
    <mergeCell ref="B5:C5"/>
    <mergeCell ref="B7:C7"/>
  </mergeCells>
  <pageMargins left="0.70866141732283472" right="0.70866141732283472" top="0.98425196850393704"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P29" sqref="P29"/>
    </sheetView>
  </sheetViews>
  <sheetFormatPr defaultColWidth="8.81640625" defaultRowHeight="12.5" x14ac:dyDescent="0.25"/>
  <cols>
    <col min="1" max="1" width="7.7265625" customWidth="1"/>
    <col min="2" max="2" width="25.7265625" customWidth="1"/>
    <col min="3" max="3" width="10.81640625" bestFit="1" customWidth="1"/>
    <col min="4" max="4" width="1.81640625" customWidth="1"/>
    <col min="5" max="5" width="6.26953125" customWidth="1"/>
    <col min="6" max="6" width="25.7265625" customWidth="1"/>
    <col min="7" max="7" width="10.81640625" bestFit="1" customWidth="1"/>
  </cols>
  <sheetData>
    <row r="1" spans="1:9" ht="35" x14ac:dyDescent="0.7">
      <c r="A1" s="183" t="s">
        <v>126</v>
      </c>
      <c r="B1" s="183"/>
      <c r="C1" s="183"/>
      <c r="D1" s="183"/>
      <c r="E1" s="183"/>
      <c r="F1" s="183"/>
      <c r="G1" s="183"/>
    </row>
    <row r="2" spans="1:9" ht="13.5" thickBot="1" x14ac:dyDescent="0.35">
      <c r="A2" s="1"/>
      <c r="B2" s="1"/>
      <c r="C2" s="1"/>
      <c r="D2" s="1"/>
      <c r="E2" s="1"/>
      <c r="F2" s="1"/>
      <c r="G2" s="3"/>
    </row>
    <row r="3" spans="1:9" ht="18" thickBot="1" x14ac:dyDescent="0.4">
      <c r="A3" s="177" t="s">
        <v>19</v>
      </c>
      <c r="B3" s="178"/>
      <c r="C3" s="181">
        <f>Basisgegevens!B3</f>
        <v>0</v>
      </c>
      <c r="D3" s="181"/>
      <c r="E3" s="181"/>
      <c r="F3" s="181"/>
      <c r="G3" s="182"/>
    </row>
    <row r="6" spans="1:9" ht="15.5" x14ac:dyDescent="0.35">
      <c r="A6" s="202" t="s">
        <v>53</v>
      </c>
      <c r="B6" s="202"/>
      <c r="C6" s="202"/>
      <c r="D6" s="202"/>
      <c r="E6" s="202"/>
      <c r="F6" s="202"/>
      <c r="G6" s="202"/>
    </row>
    <row r="7" spans="1:9" ht="15.5" x14ac:dyDescent="0.35">
      <c r="A7" s="203">
        <f>Basisgegevens!B15</f>
        <v>0</v>
      </c>
      <c r="B7" s="203"/>
      <c r="C7" s="203"/>
      <c r="D7" s="203"/>
      <c r="E7" s="203"/>
      <c r="F7" s="203"/>
      <c r="G7" s="203"/>
    </row>
    <row r="8" spans="1:9" ht="15.5" x14ac:dyDescent="0.35">
      <c r="A8" s="6" t="s">
        <v>37</v>
      </c>
      <c r="G8" s="51" t="s">
        <v>38</v>
      </c>
    </row>
    <row r="9" spans="1:9" x14ac:dyDescent="0.25">
      <c r="A9" s="52"/>
      <c r="B9" s="52"/>
      <c r="C9" s="52"/>
      <c r="D9" s="52"/>
      <c r="E9" s="52"/>
      <c r="F9" s="52"/>
      <c r="G9" s="52"/>
    </row>
    <row r="10" spans="1:9" ht="13" x14ac:dyDescent="0.3">
      <c r="A10" s="7"/>
      <c r="B10" s="1" t="s">
        <v>115</v>
      </c>
      <c r="C10" s="30"/>
      <c r="D10" s="52"/>
      <c r="E10" s="53"/>
      <c r="F10" s="1" t="s">
        <v>117</v>
      </c>
      <c r="G10" s="30"/>
      <c r="I10" s="1"/>
    </row>
    <row r="11" spans="1:9" ht="13" x14ac:dyDescent="0.3">
      <c r="B11" s="1" t="s">
        <v>116</v>
      </c>
      <c r="D11" s="52"/>
      <c r="E11" s="53"/>
      <c r="F11" s="117" t="s">
        <v>121</v>
      </c>
      <c r="G11" s="30">
        <f>Openingsbalans!G11</f>
        <v>0</v>
      </c>
      <c r="I11" s="117"/>
    </row>
    <row r="12" spans="1:9" ht="13" x14ac:dyDescent="0.3">
      <c r="B12" s="117" t="s">
        <v>118</v>
      </c>
      <c r="C12" s="120">
        <f>C19</f>
        <v>0</v>
      </c>
      <c r="D12" s="52"/>
      <c r="E12" s="53"/>
      <c r="F12" s="1" t="s">
        <v>122</v>
      </c>
      <c r="G12" s="30"/>
      <c r="I12" s="1"/>
    </row>
    <row r="13" spans="1:9" x14ac:dyDescent="0.25">
      <c r="B13" s="117" t="s">
        <v>119</v>
      </c>
      <c r="D13" s="52"/>
      <c r="E13" s="53"/>
      <c r="F13" s="117" t="s">
        <v>124</v>
      </c>
      <c r="G13" s="30">
        <f>Liquidatieformulier!$B$11</f>
        <v>0</v>
      </c>
      <c r="I13" s="117"/>
    </row>
    <row r="14" spans="1:9" x14ac:dyDescent="0.25">
      <c r="D14" s="52"/>
      <c r="E14" s="53"/>
      <c r="F14" s="117" t="s">
        <v>123</v>
      </c>
      <c r="G14" s="30">
        <f>Liquidatieformulier!$B$14</f>
        <v>0</v>
      </c>
      <c r="I14" s="117"/>
    </row>
    <row r="15" spans="1:9" x14ac:dyDescent="0.25">
      <c r="D15" s="52"/>
      <c r="E15" s="53"/>
      <c r="F15" s="117" t="s">
        <v>125</v>
      </c>
      <c r="G15" s="30">
        <f>Liquidatieformulier!$B$6-Liquidatieformulier!$B$14</f>
        <v>0</v>
      </c>
    </row>
    <row r="16" spans="1:9" x14ac:dyDescent="0.25">
      <c r="D16" s="52"/>
      <c r="E16" s="53"/>
    </row>
    <row r="17" spans="2:7" x14ac:dyDescent="0.25">
      <c r="D17" s="52"/>
      <c r="E17" s="53"/>
    </row>
    <row r="18" spans="2:7" x14ac:dyDescent="0.25">
      <c r="C18" s="54"/>
      <c r="D18" s="52"/>
      <c r="E18" s="53"/>
      <c r="G18" s="54"/>
    </row>
    <row r="19" spans="2:7" ht="13" x14ac:dyDescent="0.3">
      <c r="B19" s="1" t="s">
        <v>0</v>
      </c>
      <c r="C19" s="30">
        <f>G19</f>
        <v>0</v>
      </c>
      <c r="D19" s="52"/>
      <c r="E19" s="53"/>
      <c r="F19" s="1" t="s">
        <v>0</v>
      </c>
      <c r="G19" s="30">
        <f>SUM(G10:G18)</f>
        <v>0</v>
      </c>
    </row>
  </sheetData>
  <mergeCells count="5">
    <mergeCell ref="A1:G1"/>
    <mergeCell ref="A3:B3"/>
    <mergeCell ref="C3:G3"/>
    <mergeCell ref="A6:G6"/>
    <mergeCell ref="A7:G7"/>
  </mergeCells>
  <pageMargins left="0.70866141732283472" right="0.70866141732283472" top="0.98425196850393704"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43" workbookViewId="0">
      <selection activeCell="M26" sqref="M26"/>
    </sheetView>
  </sheetViews>
  <sheetFormatPr defaultColWidth="8.81640625" defaultRowHeight="12.5" x14ac:dyDescent="0.25"/>
  <cols>
    <col min="1" max="1" width="4.7265625" customWidth="1"/>
    <col min="2" max="2" width="33.26953125" customWidth="1"/>
    <col min="3" max="5" width="11.453125" customWidth="1"/>
    <col min="6" max="6" width="12.7265625" customWidth="1"/>
  </cols>
  <sheetData>
    <row r="1" spans="1:7" ht="35" x14ac:dyDescent="0.7">
      <c r="A1" s="170" t="s">
        <v>54</v>
      </c>
      <c r="B1" s="170"/>
      <c r="C1" s="170"/>
      <c r="D1" s="170"/>
      <c r="E1" s="170"/>
      <c r="F1" s="170"/>
      <c r="G1" s="66"/>
    </row>
    <row r="2" spans="1:7" ht="16" thickBot="1" x14ac:dyDescent="0.4">
      <c r="B2" s="6"/>
      <c r="C2" s="18"/>
      <c r="D2" s="18"/>
      <c r="E2" s="18"/>
    </row>
    <row r="3" spans="1:7" ht="16" thickBot="1" x14ac:dyDescent="0.4">
      <c r="B3" s="6" t="s">
        <v>19</v>
      </c>
      <c r="C3" s="243">
        <f>Basisgegevens!B3</f>
        <v>0</v>
      </c>
      <c r="D3" s="176"/>
      <c r="E3" s="244"/>
    </row>
    <row r="4" spans="1:7" ht="16" thickBot="1" x14ac:dyDescent="0.4">
      <c r="B4" s="6"/>
      <c r="C4" s="6"/>
      <c r="D4" s="6"/>
      <c r="E4" s="6"/>
    </row>
    <row r="5" spans="1:7" ht="16" thickBot="1" x14ac:dyDescent="0.4">
      <c r="B5" s="6" t="s">
        <v>58</v>
      </c>
      <c r="C5" s="245">
        <f>Basisgegevens!B11</f>
        <v>0</v>
      </c>
      <c r="D5" s="246"/>
      <c r="E5" s="247"/>
    </row>
    <row r="6" spans="1:7" ht="16" thickBot="1" x14ac:dyDescent="0.4">
      <c r="B6" s="6"/>
      <c r="C6" s="6"/>
      <c r="D6" s="6"/>
      <c r="E6" s="6"/>
    </row>
    <row r="7" spans="1:7" ht="16" thickBot="1" x14ac:dyDescent="0.4">
      <c r="B7" s="6" t="s">
        <v>59</v>
      </c>
      <c r="C7" s="245">
        <f>Basisgegevens!B15</f>
        <v>0</v>
      </c>
      <c r="D7" s="246"/>
      <c r="E7" s="247"/>
    </row>
    <row r="8" spans="1:7" ht="16" thickBot="1" x14ac:dyDescent="0.4">
      <c r="B8" s="6"/>
      <c r="C8" s="67"/>
      <c r="D8" s="67"/>
      <c r="E8" s="67"/>
    </row>
    <row r="9" spans="1:7" ht="16" thickBot="1" x14ac:dyDescent="0.4">
      <c r="B9" s="6" t="s">
        <v>7</v>
      </c>
      <c r="C9" s="237">
        <f>Exploitatiebegroting!B16</f>
        <v>0</v>
      </c>
      <c r="D9" s="238"/>
      <c r="E9" s="239"/>
    </row>
    <row r="10" spans="1:7" ht="16" thickBot="1" x14ac:dyDescent="0.4">
      <c r="B10" s="6"/>
      <c r="C10" s="67"/>
      <c r="D10" s="67"/>
      <c r="E10" s="67"/>
    </row>
    <row r="11" spans="1:7" ht="16" thickBot="1" x14ac:dyDescent="0.4">
      <c r="B11" s="6" t="s">
        <v>56</v>
      </c>
      <c r="C11" s="240">
        <f>Aandeelhoudersregister!E109</f>
        <v>0</v>
      </c>
      <c r="D11" s="241"/>
      <c r="E11" s="242"/>
    </row>
    <row r="12" spans="1:7" ht="16" thickBot="1" x14ac:dyDescent="0.4">
      <c r="B12" s="6"/>
      <c r="C12" s="67"/>
      <c r="D12" s="67"/>
      <c r="E12" s="67"/>
    </row>
    <row r="13" spans="1:7" ht="16" thickBot="1" x14ac:dyDescent="0.4">
      <c r="B13" s="6" t="s">
        <v>75</v>
      </c>
      <c r="C13" s="237" t="e">
        <f>C9/C11</f>
        <v>#DIV/0!</v>
      </c>
      <c r="D13" s="238"/>
      <c r="E13" s="239"/>
    </row>
    <row r="14" spans="1:7" ht="13" thickBot="1" x14ac:dyDescent="0.3"/>
    <row r="15" spans="1:7" ht="86.25" customHeight="1" thickBot="1" x14ac:dyDescent="0.3">
      <c r="A15" s="68"/>
      <c r="B15" s="69" t="s">
        <v>72</v>
      </c>
      <c r="C15" s="69" t="s">
        <v>71</v>
      </c>
      <c r="D15" s="69" t="s">
        <v>73</v>
      </c>
      <c r="E15" s="69" t="s">
        <v>76</v>
      </c>
      <c r="F15" s="70" t="s">
        <v>74</v>
      </c>
    </row>
    <row r="16" spans="1:7" x14ac:dyDescent="0.25">
      <c r="A16" s="71">
        <v>1</v>
      </c>
      <c r="B16" s="73">
        <f>Aandeelhoudersregister!C8</f>
        <v>0</v>
      </c>
      <c r="C16" s="75">
        <f>Aandeelhoudersregister!F8</f>
        <v>0</v>
      </c>
      <c r="D16" s="76" t="e">
        <f>IF($C$13&gt;0,$C$13*Aandeelhoudersregister!E8,0)</f>
        <v>#DIV/0!</v>
      </c>
      <c r="E16" s="76">
        <f>IF($C$9&lt;0,$C$13*Aandeelhoudersregister!E8,0)</f>
        <v>0</v>
      </c>
      <c r="F16" s="77" t="e">
        <f>C16+D16+E16</f>
        <v>#DIV/0!</v>
      </c>
    </row>
    <row r="17" spans="1:6" x14ac:dyDescent="0.25">
      <c r="A17" s="72">
        <v>2</v>
      </c>
      <c r="B17" s="74">
        <f>Aandeelhoudersregister!C9</f>
        <v>0</v>
      </c>
      <c r="C17" s="75">
        <f>Aandeelhoudersregister!F9</f>
        <v>0</v>
      </c>
      <c r="D17" s="75" t="e">
        <f>IF($C$13&gt;0,$C$13*Aandeelhoudersregister!E9,0)</f>
        <v>#DIV/0!</v>
      </c>
      <c r="E17" s="75">
        <f>IF($C$9&lt;0,$C$13*Aandeelhoudersregister!E9,0)</f>
        <v>0</v>
      </c>
      <c r="F17" s="77" t="e">
        <f t="shared" ref="F17:F98" si="0">C17+D17+E17</f>
        <v>#DIV/0!</v>
      </c>
    </row>
    <row r="18" spans="1:6" x14ac:dyDescent="0.25">
      <c r="A18" s="72">
        <v>3</v>
      </c>
      <c r="B18" s="74">
        <f>Aandeelhoudersregister!C10</f>
        <v>0</v>
      </c>
      <c r="C18" s="75">
        <f>Aandeelhoudersregister!F10</f>
        <v>0</v>
      </c>
      <c r="D18" s="75" t="e">
        <f>IF($C$13&gt;0,$C$13*Aandeelhoudersregister!E10,0)</f>
        <v>#DIV/0!</v>
      </c>
      <c r="E18" s="75">
        <f>IF($C$9&lt;0,$C$13*Aandeelhoudersregister!E10,0)</f>
        <v>0</v>
      </c>
      <c r="F18" s="77" t="e">
        <f t="shared" si="0"/>
        <v>#DIV/0!</v>
      </c>
    </row>
    <row r="19" spans="1:6" x14ac:dyDescent="0.25">
      <c r="A19" s="72">
        <v>4</v>
      </c>
      <c r="B19" s="74">
        <f>Aandeelhoudersregister!C11</f>
        <v>0</v>
      </c>
      <c r="C19" s="75">
        <f>Aandeelhoudersregister!F11</f>
        <v>0</v>
      </c>
      <c r="D19" s="75" t="e">
        <f>IF($C$13&gt;0,$C$13*Aandeelhoudersregister!E11,0)</f>
        <v>#DIV/0!</v>
      </c>
      <c r="E19" s="75">
        <f>IF($C$9&lt;0,$C$13*Aandeelhoudersregister!E11,0)</f>
        <v>0</v>
      </c>
      <c r="F19" s="77" t="e">
        <f t="shared" si="0"/>
        <v>#DIV/0!</v>
      </c>
    </row>
    <row r="20" spans="1:6" x14ac:dyDescent="0.25">
      <c r="A20" s="72">
        <v>5</v>
      </c>
      <c r="B20" s="74">
        <f>Aandeelhoudersregister!C12</f>
        <v>0</v>
      </c>
      <c r="C20" s="75">
        <f>Aandeelhoudersregister!F12</f>
        <v>0</v>
      </c>
      <c r="D20" s="75" t="e">
        <f>IF($C$13&gt;0,$C$13*Aandeelhoudersregister!E12,0)</f>
        <v>#DIV/0!</v>
      </c>
      <c r="E20" s="75">
        <f>IF($C$9&lt;0,$C$13*Aandeelhoudersregister!E12,0)</f>
        <v>0</v>
      </c>
      <c r="F20" s="77" t="e">
        <f t="shared" si="0"/>
        <v>#DIV/0!</v>
      </c>
    </row>
    <row r="21" spans="1:6" x14ac:dyDescent="0.25">
      <c r="A21" s="72">
        <v>6</v>
      </c>
      <c r="B21" s="74">
        <f>Aandeelhoudersregister!C13</f>
        <v>0</v>
      </c>
      <c r="C21" s="75">
        <f>Aandeelhoudersregister!F13</f>
        <v>0</v>
      </c>
      <c r="D21" s="75" t="e">
        <f>IF($C$13&gt;0,$C$13*Aandeelhoudersregister!E13,0)</f>
        <v>#DIV/0!</v>
      </c>
      <c r="E21" s="75">
        <f>IF($C$9&lt;0,$C$13*Aandeelhoudersregister!E13,0)</f>
        <v>0</v>
      </c>
      <c r="F21" s="77" t="e">
        <f t="shared" si="0"/>
        <v>#DIV/0!</v>
      </c>
    </row>
    <row r="22" spans="1:6" x14ac:dyDescent="0.25">
      <c r="A22" s="72">
        <v>7</v>
      </c>
      <c r="B22" s="74">
        <f>Aandeelhoudersregister!C14</f>
        <v>0</v>
      </c>
      <c r="C22" s="75">
        <f>Aandeelhoudersregister!F14</f>
        <v>0</v>
      </c>
      <c r="D22" s="75" t="e">
        <f>IF($C$13&gt;0,$C$13*Aandeelhoudersregister!E14,0)</f>
        <v>#DIV/0!</v>
      </c>
      <c r="E22" s="75">
        <f>IF($C$9&lt;0,$C$13*Aandeelhoudersregister!E14,0)</f>
        <v>0</v>
      </c>
      <c r="F22" s="77" t="e">
        <f t="shared" si="0"/>
        <v>#DIV/0!</v>
      </c>
    </row>
    <row r="23" spans="1:6" x14ac:dyDescent="0.25">
      <c r="A23" s="72">
        <v>8</v>
      </c>
      <c r="B23" s="74">
        <f>Aandeelhoudersregister!C15</f>
        <v>0</v>
      </c>
      <c r="C23" s="75">
        <f>Aandeelhoudersregister!F15</f>
        <v>0</v>
      </c>
      <c r="D23" s="75" t="e">
        <f>IF($C$13&gt;0,$C$13*Aandeelhoudersregister!E15,0)</f>
        <v>#DIV/0!</v>
      </c>
      <c r="E23" s="75">
        <f>IF($C$9&lt;0,$C$13*Aandeelhoudersregister!E15,0)</f>
        <v>0</v>
      </c>
      <c r="F23" s="77" t="e">
        <f t="shared" si="0"/>
        <v>#DIV/0!</v>
      </c>
    </row>
    <row r="24" spans="1:6" x14ac:dyDescent="0.25">
      <c r="A24" s="72">
        <v>9</v>
      </c>
      <c r="B24" s="74">
        <f>Aandeelhoudersregister!C16</f>
        <v>0</v>
      </c>
      <c r="C24" s="75">
        <f>Aandeelhoudersregister!F16</f>
        <v>0</v>
      </c>
      <c r="D24" s="75" t="e">
        <f>IF($C$13&gt;0,$C$13*Aandeelhoudersregister!E16,0)</f>
        <v>#DIV/0!</v>
      </c>
      <c r="E24" s="75">
        <f>IF($C$9&lt;0,$C$13*Aandeelhoudersregister!E16,0)</f>
        <v>0</v>
      </c>
      <c r="F24" s="77" t="e">
        <f t="shared" si="0"/>
        <v>#DIV/0!</v>
      </c>
    </row>
    <row r="25" spans="1:6" x14ac:dyDescent="0.25">
      <c r="A25" s="72">
        <v>10</v>
      </c>
      <c r="B25" s="74">
        <f>Aandeelhoudersregister!C17</f>
        <v>0</v>
      </c>
      <c r="C25" s="75">
        <f>Aandeelhoudersregister!F17</f>
        <v>0</v>
      </c>
      <c r="D25" s="75" t="e">
        <f>IF($C$13&gt;0,$C$13*Aandeelhoudersregister!E17,0)</f>
        <v>#DIV/0!</v>
      </c>
      <c r="E25" s="75">
        <f>IF($C$9&lt;0,$C$13*Aandeelhoudersregister!E17,0)</f>
        <v>0</v>
      </c>
      <c r="F25" s="77" t="e">
        <f t="shared" si="0"/>
        <v>#DIV/0!</v>
      </c>
    </row>
    <row r="26" spans="1:6" x14ac:dyDescent="0.25">
      <c r="A26" s="72">
        <v>11</v>
      </c>
      <c r="B26" s="74">
        <f>Aandeelhoudersregister!C18</f>
        <v>0</v>
      </c>
      <c r="C26" s="75">
        <f>Aandeelhoudersregister!F18</f>
        <v>0</v>
      </c>
      <c r="D26" s="75" t="e">
        <f>IF($C$13&gt;0,$C$13*Aandeelhoudersregister!E18,0)</f>
        <v>#DIV/0!</v>
      </c>
      <c r="E26" s="75">
        <f>IF($C$9&lt;0,$C$13*Aandeelhoudersregister!E18,0)</f>
        <v>0</v>
      </c>
      <c r="F26" s="77" t="e">
        <f t="shared" si="0"/>
        <v>#DIV/0!</v>
      </c>
    </row>
    <row r="27" spans="1:6" x14ac:dyDescent="0.25">
      <c r="A27" s="72">
        <v>12</v>
      </c>
      <c r="B27" s="74">
        <f>Aandeelhoudersregister!C19</f>
        <v>0</v>
      </c>
      <c r="C27" s="75">
        <f>Aandeelhoudersregister!F19</f>
        <v>0</v>
      </c>
      <c r="D27" s="75" t="e">
        <f>IF($C$13&gt;0,$C$13*Aandeelhoudersregister!E19,0)</f>
        <v>#DIV/0!</v>
      </c>
      <c r="E27" s="75">
        <f>IF($C$9&lt;0,$C$13*Aandeelhoudersregister!E19,0)</f>
        <v>0</v>
      </c>
      <c r="F27" s="77" t="e">
        <f t="shared" si="0"/>
        <v>#DIV/0!</v>
      </c>
    </row>
    <row r="28" spans="1:6" x14ac:dyDescent="0.25">
      <c r="A28" s="72">
        <v>13</v>
      </c>
      <c r="B28" s="74">
        <f>Aandeelhoudersregister!C20</f>
        <v>0</v>
      </c>
      <c r="C28" s="75">
        <f>Aandeelhoudersregister!F20</f>
        <v>0</v>
      </c>
      <c r="D28" s="75" t="e">
        <f>IF($C$13&gt;0,$C$13*Aandeelhoudersregister!E20,0)</f>
        <v>#DIV/0!</v>
      </c>
      <c r="E28" s="75">
        <f>IF($C$9&lt;0,$C$13*Aandeelhoudersregister!E20,0)</f>
        <v>0</v>
      </c>
      <c r="F28" s="77" t="e">
        <f t="shared" si="0"/>
        <v>#DIV/0!</v>
      </c>
    </row>
    <row r="29" spans="1:6" x14ac:dyDescent="0.25">
      <c r="A29" s="72">
        <v>14</v>
      </c>
      <c r="B29" s="74">
        <f>Aandeelhoudersregister!C21</f>
        <v>0</v>
      </c>
      <c r="C29" s="75">
        <f>Aandeelhoudersregister!F21</f>
        <v>0</v>
      </c>
      <c r="D29" s="75" t="e">
        <f>IF($C$13&gt;0,$C$13*Aandeelhoudersregister!E21,0)</f>
        <v>#DIV/0!</v>
      </c>
      <c r="E29" s="75">
        <f>IF($C$9&lt;0,$C$13*Aandeelhoudersregister!E21,0)</f>
        <v>0</v>
      </c>
      <c r="F29" s="77" t="e">
        <f t="shared" si="0"/>
        <v>#DIV/0!</v>
      </c>
    </row>
    <row r="30" spans="1:6" x14ac:dyDescent="0.25">
      <c r="A30" s="72">
        <v>15</v>
      </c>
      <c r="B30" s="74">
        <f>Aandeelhoudersregister!C22</f>
        <v>0</v>
      </c>
      <c r="C30" s="75">
        <f>Aandeelhoudersregister!F22</f>
        <v>0</v>
      </c>
      <c r="D30" s="75" t="e">
        <f>IF($C$13&gt;0,$C$13*Aandeelhoudersregister!E22,0)</f>
        <v>#DIV/0!</v>
      </c>
      <c r="E30" s="75">
        <f>IF($C$9&lt;0,$C$13*Aandeelhoudersregister!E22,0)</f>
        <v>0</v>
      </c>
      <c r="F30" s="77" t="e">
        <f t="shared" si="0"/>
        <v>#DIV/0!</v>
      </c>
    </row>
    <row r="31" spans="1:6" x14ac:dyDescent="0.25">
      <c r="A31" s="72">
        <v>16</v>
      </c>
      <c r="B31" s="74">
        <f>Aandeelhoudersregister!C23</f>
        <v>0</v>
      </c>
      <c r="C31" s="75">
        <f>Aandeelhoudersregister!F23</f>
        <v>0</v>
      </c>
      <c r="D31" s="75" t="e">
        <f>IF($C$13&gt;0,$C$13*Aandeelhoudersregister!E23,0)</f>
        <v>#DIV/0!</v>
      </c>
      <c r="E31" s="75">
        <f>IF($C$9&lt;0,$C$13*Aandeelhoudersregister!E23,0)</f>
        <v>0</v>
      </c>
      <c r="F31" s="77" t="e">
        <f t="shared" si="0"/>
        <v>#DIV/0!</v>
      </c>
    </row>
    <row r="32" spans="1:6" x14ac:dyDescent="0.25">
      <c r="A32" s="72">
        <v>17</v>
      </c>
      <c r="B32" s="74">
        <f>Aandeelhoudersregister!C24</f>
        <v>0</v>
      </c>
      <c r="C32" s="75">
        <f>Aandeelhoudersregister!F24</f>
        <v>0</v>
      </c>
      <c r="D32" s="75" t="e">
        <f>IF($C$13&gt;0,$C$13*Aandeelhoudersregister!E24,0)</f>
        <v>#DIV/0!</v>
      </c>
      <c r="E32" s="75">
        <f>IF($C$9&lt;0,$C$13*Aandeelhoudersregister!E24,0)</f>
        <v>0</v>
      </c>
      <c r="F32" s="77" t="e">
        <f t="shared" si="0"/>
        <v>#DIV/0!</v>
      </c>
    </row>
    <row r="33" spans="1:6" x14ac:dyDescent="0.25">
      <c r="A33" s="72">
        <v>18</v>
      </c>
      <c r="B33" s="74">
        <f>Aandeelhoudersregister!C25</f>
        <v>0</v>
      </c>
      <c r="C33" s="75">
        <f>Aandeelhoudersregister!F25</f>
        <v>0</v>
      </c>
      <c r="D33" s="75" t="e">
        <f>IF($C$13&gt;0,$C$13*Aandeelhoudersregister!E25,0)</f>
        <v>#DIV/0!</v>
      </c>
      <c r="E33" s="75">
        <f>IF($C$9&lt;0,$C$13*Aandeelhoudersregister!E25,0)</f>
        <v>0</v>
      </c>
      <c r="F33" s="77" t="e">
        <f t="shared" si="0"/>
        <v>#DIV/0!</v>
      </c>
    </row>
    <row r="34" spans="1:6" x14ac:dyDescent="0.25">
      <c r="A34" s="72">
        <v>19</v>
      </c>
      <c r="B34" s="74">
        <f>Aandeelhoudersregister!C26</f>
        <v>0</v>
      </c>
      <c r="C34" s="75">
        <f>Aandeelhoudersregister!F26</f>
        <v>0</v>
      </c>
      <c r="D34" s="75" t="e">
        <f>IF($C$13&gt;0,$C$13*Aandeelhoudersregister!E26,0)</f>
        <v>#DIV/0!</v>
      </c>
      <c r="E34" s="75">
        <f>IF($C$9&lt;0,$C$13*Aandeelhoudersregister!E26,0)</f>
        <v>0</v>
      </c>
      <c r="F34" s="77" t="e">
        <f t="shared" si="0"/>
        <v>#DIV/0!</v>
      </c>
    </row>
    <row r="35" spans="1:6" x14ac:dyDescent="0.25">
      <c r="A35" s="72">
        <v>20</v>
      </c>
      <c r="B35" s="74">
        <f>Aandeelhoudersregister!C27</f>
        <v>0</v>
      </c>
      <c r="C35" s="75">
        <f>Aandeelhoudersregister!F27</f>
        <v>0</v>
      </c>
      <c r="D35" s="75" t="e">
        <f>IF($C$13&gt;0,$C$13*Aandeelhoudersregister!E27,0)</f>
        <v>#DIV/0!</v>
      </c>
      <c r="E35" s="75">
        <f>IF($C$9&lt;0,$C$13*Aandeelhoudersregister!E27,0)</f>
        <v>0</v>
      </c>
      <c r="F35" s="77" t="e">
        <f t="shared" si="0"/>
        <v>#DIV/0!</v>
      </c>
    </row>
    <row r="36" spans="1:6" x14ac:dyDescent="0.25">
      <c r="A36" s="72">
        <v>21</v>
      </c>
      <c r="B36" s="74">
        <f>Aandeelhoudersregister!C28</f>
        <v>0</v>
      </c>
      <c r="C36" s="75">
        <f>Aandeelhoudersregister!F28</f>
        <v>0</v>
      </c>
      <c r="D36" s="75" t="e">
        <f>IF($C$13&gt;0,$C$13*Aandeelhoudersregister!E28,0)</f>
        <v>#DIV/0!</v>
      </c>
      <c r="E36" s="75">
        <f>IF($C$9&lt;0,$C$13*Aandeelhoudersregister!E28,0)</f>
        <v>0</v>
      </c>
      <c r="F36" s="77" t="e">
        <f t="shared" si="0"/>
        <v>#DIV/0!</v>
      </c>
    </row>
    <row r="37" spans="1:6" x14ac:dyDescent="0.25">
      <c r="A37" s="72">
        <v>22</v>
      </c>
      <c r="B37" s="74">
        <f>Aandeelhoudersregister!C29</f>
        <v>0</v>
      </c>
      <c r="C37" s="75">
        <f>Aandeelhoudersregister!F29</f>
        <v>0</v>
      </c>
      <c r="D37" s="75" t="e">
        <f>IF($C$13&gt;0,$C$13*Aandeelhoudersregister!E29,0)</f>
        <v>#DIV/0!</v>
      </c>
      <c r="E37" s="75">
        <f>IF($C$9&lt;0,$C$13*Aandeelhoudersregister!E29,0)</f>
        <v>0</v>
      </c>
      <c r="F37" s="77" t="e">
        <f t="shared" si="0"/>
        <v>#DIV/0!</v>
      </c>
    </row>
    <row r="38" spans="1:6" x14ac:dyDescent="0.25">
      <c r="A38" s="72">
        <v>23</v>
      </c>
      <c r="B38" s="74">
        <f>Aandeelhoudersregister!C30</f>
        <v>0</v>
      </c>
      <c r="C38" s="75">
        <f>Aandeelhoudersregister!F30</f>
        <v>0</v>
      </c>
      <c r="D38" s="75" t="e">
        <f>IF($C$13&gt;0,$C$13*Aandeelhoudersregister!E30,0)</f>
        <v>#DIV/0!</v>
      </c>
      <c r="E38" s="75">
        <f>IF($C$9&lt;0,$C$13*Aandeelhoudersregister!E30,0)</f>
        <v>0</v>
      </c>
      <c r="F38" s="77" t="e">
        <f t="shared" si="0"/>
        <v>#DIV/0!</v>
      </c>
    </row>
    <row r="39" spans="1:6" x14ac:dyDescent="0.25">
      <c r="A39" s="72">
        <v>24</v>
      </c>
      <c r="B39" s="74">
        <f>Aandeelhoudersregister!C31</f>
        <v>0</v>
      </c>
      <c r="C39" s="75">
        <f>Aandeelhoudersregister!F31</f>
        <v>0</v>
      </c>
      <c r="D39" s="75" t="e">
        <f>IF($C$13&gt;0,$C$13*Aandeelhoudersregister!E31,0)</f>
        <v>#DIV/0!</v>
      </c>
      <c r="E39" s="75">
        <f>IF($C$9&lt;0,$C$13*Aandeelhoudersregister!E31,0)</f>
        <v>0</v>
      </c>
      <c r="F39" s="77" t="e">
        <f t="shared" si="0"/>
        <v>#DIV/0!</v>
      </c>
    </row>
    <row r="40" spans="1:6" x14ac:dyDescent="0.25">
      <c r="A40" s="72">
        <v>25</v>
      </c>
      <c r="B40" s="74">
        <f>Aandeelhoudersregister!C32</f>
        <v>0</v>
      </c>
      <c r="C40" s="75">
        <f>Aandeelhoudersregister!F32</f>
        <v>0</v>
      </c>
      <c r="D40" s="75" t="e">
        <f>IF($C$13&gt;0,$C$13*Aandeelhoudersregister!E32,0)</f>
        <v>#DIV/0!</v>
      </c>
      <c r="E40" s="75">
        <f>IF($C$9&lt;0,$C$13*Aandeelhoudersregister!E32,0)</f>
        <v>0</v>
      </c>
      <c r="F40" s="77" t="e">
        <f t="shared" si="0"/>
        <v>#DIV/0!</v>
      </c>
    </row>
    <row r="41" spans="1:6" x14ac:dyDescent="0.25">
      <c r="A41" s="72">
        <v>26</v>
      </c>
      <c r="B41" s="74">
        <f>Aandeelhoudersregister!C33</f>
        <v>0</v>
      </c>
      <c r="C41" s="75">
        <f>Aandeelhoudersregister!F33</f>
        <v>0</v>
      </c>
      <c r="D41" s="75" t="e">
        <f>IF($C$13&gt;0,$C$13*Aandeelhoudersregister!E33,0)</f>
        <v>#DIV/0!</v>
      </c>
      <c r="E41" s="75">
        <f>IF($C$9&lt;0,$C$13*Aandeelhoudersregister!E33,0)</f>
        <v>0</v>
      </c>
      <c r="F41" s="77" t="e">
        <f t="shared" si="0"/>
        <v>#DIV/0!</v>
      </c>
    </row>
    <row r="42" spans="1:6" x14ac:dyDescent="0.25">
      <c r="A42" s="72">
        <v>27</v>
      </c>
      <c r="B42" s="74">
        <f>Aandeelhoudersregister!C34</f>
        <v>0</v>
      </c>
      <c r="C42" s="75">
        <f>Aandeelhoudersregister!F34</f>
        <v>0</v>
      </c>
      <c r="D42" s="75" t="e">
        <f>IF($C$13&gt;0,$C$13*Aandeelhoudersregister!E34,0)</f>
        <v>#DIV/0!</v>
      </c>
      <c r="E42" s="75">
        <f>IF($C$9&lt;0,$C$13*Aandeelhoudersregister!E34,0)</f>
        <v>0</v>
      </c>
      <c r="F42" s="77" t="e">
        <f t="shared" si="0"/>
        <v>#DIV/0!</v>
      </c>
    </row>
    <row r="43" spans="1:6" x14ac:dyDescent="0.25">
      <c r="A43" s="72">
        <v>28</v>
      </c>
      <c r="B43" s="74">
        <f>Aandeelhoudersregister!C35</f>
        <v>0</v>
      </c>
      <c r="C43" s="75">
        <f>Aandeelhoudersregister!F35</f>
        <v>0</v>
      </c>
      <c r="D43" s="75" t="e">
        <f>IF($C$13&gt;0,$C$13*Aandeelhoudersregister!E35,0)</f>
        <v>#DIV/0!</v>
      </c>
      <c r="E43" s="75">
        <f>IF($C$9&lt;0,$C$13*Aandeelhoudersregister!E35,0)</f>
        <v>0</v>
      </c>
      <c r="F43" s="77" t="e">
        <f t="shared" si="0"/>
        <v>#DIV/0!</v>
      </c>
    </row>
    <row r="44" spans="1:6" x14ac:dyDescent="0.25">
      <c r="A44" s="72">
        <v>29</v>
      </c>
      <c r="B44" s="74">
        <f>Aandeelhoudersregister!C36</f>
        <v>0</v>
      </c>
      <c r="C44" s="75">
        <f>Aandeelhoudersregister!F36</f>
        <v>0</v>
      </c>
      <c r="D44" s="75" t="e">
        <f>IF($C$13&gt;0,$C$13*Aandeelhoudersregister!E36,0)</f>
        <v>#DIV/0!</v>
      </c>
      <c r="E44" s="75">
        <f>IF($C$9&lt;0,$C$13*Aandeelhoudersregister!E36,0)</f>
        <v>0</v>
      </c>
      <c r="F44" s="77" t="e">
        <f t="shared" si="0"/>
        <v>#DIV/0!</v>
      </c>
    </row>
    <row r="45" spans="1:6" x14ac:dyDescent="0.25">
      <c r="A45" s="72">
        <v>30</v>
      </c>
      <c r="B45" s="74">
        <f>Aandeelhoudersregister!C37</f>
        <v>0</v>
      </c>
      <c r="C45" s="75">
        <f>Aandeelhoudersregister!F37</f>
        <v>0</v>
      </c>
      <c r="D45" s="75" t="e">
        <f>IF($C$13&gt;0,$C$13*Aandeelhoudersregister!E37,0)</f>
        <v>#DIV/0!</v>
      </c>
      <c r="E45" s="75">
        <f>IF($C$9&lt;0,$C$13*Aandeelhoudersregister!E37,0)</f>
        <v>0</v>
      </c>
      <c r="F45" s="77" t="e">
        <f t="shared" si="0"/>
        <v>#DIV/0!</v>
      </c>
    </row>
    <row r="46" spans="1:6" x14ac:dyDescent="0.25">
      <c r="A46" s="72">
        <v>31</v>
      </c>
      <c r="B46" s="74">
        <f>Aandeelhoudersregister!C38</f>
        <v>0</v>
      </c>
      <c r="C46" s="75">
        <f>Aandeelhoudersregister!F38</f>
        <v>0</v>
      </c>
      <c r="D46" s="75" t="e">
        <f>IF($C$13&gt;0,$C$13*Aandeelhoudersregister!E38,0)</f>
        <v>#DIV/0!</v>
      </c>
      <c r="E46" s="75">
        <f>IF($C$9&lt;0,$C$13*Aandeelhoudersregister!E38,0)</f>
        <v>0</v>
      </c>
      <c r="F46" s="77" t="e">
        <f t="shared" si="0"/>
        <v>#DIV/0!</v>
      </c>
    </row>
    <row r="47" spans="1:6" x14ac:dyDescent="0.25">
      <c r="A47" s="72">
        <v>32</v>
      </c>
      <c r="B47" s="74">
        <f>Aandeelhoudersregister!C39</f>
        <v>0</v>
      </c>
      <c r="C47" s="75">
        <f>Aandeelhoudersregister!F39</f>
        <v>0</v>
      </c>
      <c r="D47" s="75" t="e">
        <f>IF($C$13&gt;0,$C$13*Aandeelhoudersregister!E39,0)</f>
        <v>#DIV/0!</v>
      </c>
      <c r="E47" s="75">
        <f>IF($C$9&lt;0,$C$13*Aandeelhoudersregister!E39,0)</f>
        <v>0</v>
      </c>
      <c r="F47" s="77" t="e">
        <f t="shared" si="0"/>
        <v>#DIV/0!</v>
      </c>
    </row>
    <row r="48" spans="1:6" x14ac:dyDescent="0.25">
      <c r="A48" s="72">
        <v>33</v>
      </c>
      <c r="B48" s="74">
        <f>Aandeelhoudersregister!C40</f>
        <v>0</v>
      </c>
      <c r="C48" s="75">
        <f>Aandeelhoudersregister!F40</f>
        <v>0</v>
      </c>
      <c r="D48" s="75" t="e">
        <f>IF($C$13&gt;0,$C$13*Aandeelhoudersregister!E40,0)</f>
        <v>#DIV/0!</v>
      </c>
      <c r="E48" s="75">
        <f>IF($C$9&lt;0,$C$13*Aandeelhoudersregister!E40,0)</f>
        <v>0</v>
      </c>
      <c r="F48" s="77" t="e">
        <f t="shared" si="0"/>
        <v>#DIV/0!</v>
      </c>
    </row>
    <row r="49" spans="1:6" x14ac:dyDescent="0.25">
      <c r="A49" s="72">
        <v>34</v>
      </c>
      <c r="B49" s="74">
        <f>Aandeelhoudersregister!C41</f>
        <v>0</v>
      </c>
      <c r="C49" s="75">
        <f>Aandeelhoudersregister!F41</f>
        <v>0</v>
      </c>
      <c r="D49" s="75" t="e">
        <f>IF($C$13&gt;0,$C$13*Aandeelhoudersregister!E41,0)</f>
        <v>#DIV/0!</v>
      </c>
      <c r="E49" s="75">
        <f>IF($C$9&lt;0,$C$13*Aandeelhoudersregister!E41,0)</f>
        <v>0</v>
      </c>
      <c r="F49" s="77" t="e">
        <f t="shared" si="0"/>
        <v>#DIV/0!</v>
      </c>
    </row>
    <row r="50" spans="1:6" x14ac:dyDescent="0.25">
      <c r="A50" s="72">
        <v>35</v>
      </c>
      <c r="B50" s="74">
        <f>Aandeelhoudersregister!C42</f>
        <v>0</v>
      </c>
      <c r="C50" s="75">
        <f>Aandeelhoudersregister!F42</f>
        <v>0</v>
      </c>
      <c r="D50" s="75" t="e">
        <f>IF($C$13&gt;0,$C$13*Aandeelhoudersregister!E42,0)</f>
        <v>#DIV/0!</v>
      </c>
      <c r="E50" s="75">
        <f>IF($C$9&lt;0,$C$13*Aandeelhoudersregister!E42,0)</f>
        <v>0</v>
      </c>
      <c r="F50" s="77" t="e">
        <f t="shared" si="0"/>
        <v>#DIV/0!</v>
      </c>
    </row>
    <row r="51" spans="1:6" x14ac:dyDescent="0.25">
      <c r="A51" s="72">
        <v>36</v>
      </c>
      <c r="B51" s="74">
        <f>Aandeelhoudersregister!C43</f>
        <v>0</v>
      </c>
      <c r="C51" s="75">
        <f>Aandeelhoudersregister!F43</f>
        <v>0</v>
      </c>
      <c r="D51" s="75" t="e">
        <f>IF($C$13&gt;0,$C$13*Aandeelhoudersregister!E43,0)</f>
        <v>#DIV/0!</v>
      </c>
      <c r="E51" s="75">
        <f>IF($C$9&lt;0,$C$13*Aandeelhoudersregister!E43,0)</f>
        <v>0</v>
      </c>
      <c r="F51" s="77" t="e">
        <f t="shared" si="0"/>
        <v>#DIV/0!</v>
      </c>
    </row>
    <row r="52" spans="1:6" x14ac:dyDescent="0.25">
      <c r="A52" s="72">
        <v>37</v>
      </c>
      <c r="B52" s="74">
        <f>Aandeelhoudersregister!C44</f>
        <v>0</v>
      </c>
      <c r="C52" s="75">
        <f>Aandeelhoudersregister!F44</f>
        <v>0</v>
      </c>
      <c r="D52" s="75" t="e">
        <f>IF($C$13&gt;0,$C$13*Aandeelhoudersregister!E44,0)</f>
        <v>#DIV/0!</v>
      </c>
      <c r="E52" s="75">
        <f>IF($C$9&lt;0,$C$13*Aandeelhoudersregister!E44,0)</f>
        <v>0</v>
      </c>
      <c r="F52" s="77" t="e">
        <f t="shared" si="0"/>
        <v>#DIV/0!</v>
      </c>
    </row>
    <row r="53" spans="1:6" x14ac:dyDescent="0.25">
      <c r="A53" s="72">
        <v>38</v>
      </c>
      <c r="B53" s="74">
        <f>Aandeelhoudersregister!C45</f>
        <v>0</v>
      </c>
      <c r="C53" s="75">
        <f>Aandeelhoudersregister!F45</f>
        <v>0</v>
      </c>
      <c r="D53" s="75" t="e">
        <f>IF($C$13&gt;0,$C$13*Aandeelhoudersregister!E45,0)</f>
        <v>#DIV/0!</v>
      </c>
      <c r="E53" s="75">
        <f>IF($C$9&lt;0,$C$13*Aandeelhoudersregister!E45,0)</f>
        <v>0</v>
      </c>
      <c r="F53" s="77" t="e">
        <f t="shared" si="0"/>
        <v>#DIV/0!</v>
      </c>
    </row>
    <row r="54" spans="1:6" x14ac:dyDescent="0.25">
      <c r="A54" s="72">
        <v>39</v>
      </c>
      <c r="B54" s="74">
        <f>Aandeelhoudersregister!C46</f>
        <v>0</v>
      </c>
      <c r="C54" s="75">
        <f>Aandeelhoudersregister!F46</f>
        <v>0</v>
      </c>
      <c r="D54" s="75" t="e">
        <f>IF($C$13&gt;0,$C$13*Aandeelhoudersregister!E46,0)</f>
        <v>#DIV/0!</v>
      </c>
      <c r="E54" s="75">
        <f>IF($C$9&lt;0,$C$13*Aandeelhoudersregister!E46,0)</f>
        <v>0</v>
      </c>
      <c r="F54" s="77" t="e">
        <f t="shared" si="0"/>
        <v>#DIV/0!</v>
      </c>
    </row>
    <row r="55" spans="1:6" x14ac:dyDescent="0.25">
      <c r="A55" s="72">
        <v>40</v>
      </c>
      <c r="B55" s="74">
        <f>Aandeelhoudersregister!C47</f>
        <v>0</v>
      </c>
      <c r="C55" s="75">
        <f>Aandeelhoudersregister!F47</f>
        <v>0</v>
      </c>
      <c r="D55" s="75" t="e">
        <f>IF($C$13&gt;0,$C$13*Aandeelhoudersregister!E47,0)</f>
        <v>#DIV/0!</v>
      </c>
      <c r="E55" s="75">
        <f>IF($C$9&lt;0,$C$13*Aandeelhoudersregister!E47,0)</f>
        <v>0</v>
      </c>
      <c r="F55" s="77" t="e">
        <f t="shared" si="0"/>
        <v>#DIV/0!</v>
      </c>
    </row>
    <row r="56" spans="1:6" x14ac:dyDescent="0.25">
      <c r="A56" s="72">
        <v>41</v>
      </c>
      <c r="B56" s="74">
        <f>Aandeelhoudersregister!C48</f>
        <v>0</v>
      </c>
      <c r="C56" s="75">
        <f>Aandeelhoudersregister!F48</f>
        <v>0</v>
      </c>
      <c r="D56" s="75" t="e">
        <f>IF($C$13&gt;0,$C$13*Aandeelhoudersregister!E48,0)</f>
        <v>#DIV/0!</v>
      </c>
      <c r="E56" s="75">
        <f>IF($C$9&lt;0,$C$13*Aandeelhoudersregister!E48,0)</f>
        <v>0</v>
      </c>
      <c r="F56" s="77" t="e">
        <f t="shared" si="0"/>
        <v>#DIV/0!</v>
      </c>
    </row>
    <row r="57" spans="1:6" x14ac:dyDescent="0.25">
      <c r="A57" s="72">
        <v>42</v>
      </c>
      <c r="B57" s="74">
        <f>Aandeelhoudersregister!C49</f>
        <v>0</v>
      </c>
      <c r="C57" s="75">
        <f>Aandeelhoudersregister!F49</f>
        <v>0</v>
      </c>
      <c r="D57" s="75" t="e">
        <f>IF($C$13&gt;0,$C$13*Aandeelhoudersregister!E49,0)</f>
        <v>#DIV/0!</v>
      </c>
      <c r="E57" s="75">
        <f>IF($C$9&lt;0,$C$13*Aandeelhoudersregister!E49,0)</f>
        <v>0</v>
      </c>
      <c r="F57" s="77" t="e">
        <f t="shared" si="0"/>
        <v>#DIV/0!</v>
      </c>
    </row>
    <row r="58" spans="1:6" x14ac:dyDescent="0.25">
      <c r="A58" s="72">
        <v>43</v>
      </c>
      <c r="B58" s="74">
        <f>Aandeelhoudersregister!C50</f>
        <v>0</v>
      </c>
      <c r="C58" s="75">
        <f>Aandeelhoudersregister!F50</f>
        <v>0</v>
      </c>
      <c r="D58" s="75" t="e">
        <f>IF($C$13&gt;0,$C$13*Aandeelhoudersregister!E50,0)</f>
        <v>#DIV/0!</v>
      </c>
      <c r="E58" s="75">
        <f>IF($C$9&lt;0,$C$13*Aandeelhoudersregister!E50,0)</f>
        <v>0</v>
      </c>
      <c r="F58" s="77" t="e">
        <f t="shared" si="0"/>
        <v>#DIV/0!</v>
      </c>
    </row>
    <row r="59" spans="1:6" x14ac:dyDescent="0.25">
      <c r="A59" s="72">
        <v>44</v>
      </c>
      <c r="B59" s="74">
        <f>Aandeelhoudersregister!C51</f>
        <v>0</v>
      </c>
      <c r="C59" s="75">
        <f>Aandeelhoudersregister!F51</f>
        <v>0</v>
      </c>
      <c r="D59" s="75" t="e">
        <f>IF($C$13&gt;0,$C$13*Aandeelhoudersregister!E51,0)</f>
        <v>#DIV/0!</v>
      </c>
      <c r="E59" s="75">
        <f>IF($C$9&lt;0,$C$13*Aandeelhoudersregister!E51,0)</f>
        <v>0</v>
      </c>
      <c r="F59" s="77" t="e">
        <f t="shared" si="0"/>
        <v>#DIV/0!</v>
      </c>
    </row>
    <row r="60" spans="1:6" x14ac:dyDescent="0.25">
      <c r="A60" s="72">
        <v>45</v>
      </c>
      <c r="B60" s="74">
        <f>Aandeelhoudersregister!C52</f>
        <v>0</v>
      </c>
      <c r="C60" s="75">
        <f>Aandeelhoudersregister!F52</f>
        <v>0</v>
      </c>
      <c r="D60" s="75" t="e">
        <f>IF($C$13&gt;0,$C$13*Aandeelhoudersregister!E52,0)</f>
        <v>#DIV/0!</v>
      </c>
      <c r="E60" s="75">
        <f>IF($C$9&lt;0,$C$13*Aandeelhoudersregister!E52,0)</f>
        <v>0</v>
      </c>
      <c r="F60" s="77" t="e">
        <f t="shared" si="0"/>
        <v>#DIV/0!</v>
      </c>
    </row>
    <row r="61" spans="1:6" x14ac:dyDescent="0.25">
      <c r="A61" s="72">
        <v>46</v>
      </c>
      <c r="B61" s="74">
        <f>Aandeelhoudersregister!C53</f>
        <v>0</v>
      </c>
      <c r="C61" s="75">
        <f>Aandeelhoudersregister!F53</f>
        <v>0</v>
      </c>
      <c r="D61" s="75" t="e">
        <f>IF($C$13&gt;0,$C$13*Aandeelhoudersregister!E53,0)</f>
        <v>#DIV/0!</v>
      </c>
      <c r="E61" s="75">
        <f>IF($C$9&lt;0,$C$13*Aandeelhoudersregister!E53,0)</f>
        <v>0</v>
      </c>
      <c r="F61" s="77" t="e">
        <f t="shared" si="0"/>
        <v>#DIV/0!</v>
      </c>
    </row>
    <row r="62" spans="1:6" x14ac:dyDescent="0.25">
      <c r="A62" s="72">
        <v>47</v>
      </c>
      <c r="B62" s="74">
        <f>Aandeelhoudersregister!C54</f>
        <v>0</v>
      </c>
      <c r="C62" s="75">
        <f>Aandeelhoudersregister!F54</f>
        <v>0</v>
      </c>
      <c r="D62" s="75" t="e">
        <f>IF($C$13&gt;0,$C$13*Aandeelhoudersregister!E54,0)</f>
        <v>#DIV/0!</v>
      </c>
      <c r="E62" s="75">
        <f>IF($C$9&lt;0,$C$13*Aandeelhoudersregister!E54,0)</f>
        <v>0</v>
      </c>
      <c r="F62" s="77" t="e">
        <f t="shared" si="0"/>
        <v>#DIV/0!</v>
      </c>
    </row>
    <row r="63" spans="1:6" x14ac:dyDescent="0.25">
      <c r="A63" s="72">
        <v>48</v>
      </c>
      <c r="B63" s="74">
        <f>Aandeelhoudersregister!C55</f>
        <v>0</v>
      </c>
      <c r="C63" s="75">
        <f>Aandeelhoudersregister!F55</f>
        <v>0</v>
      </c>
      <c r="D63" s="75" t="e">
        <f>IF($C$13&gt;0,$C$13*Aandeelhoudersregister!E55,0)</f>
        <v>#DIV/0!</v>
      </c>
      <c r="E63" s="75">
        <f>IF($C$9&lt;0,$C$13*Aandeelhoudersregister!E55,0)</f>
        <v>0</v>
      </c>
      <c r="F63" s="77" t="e">
        <f t="shared" si="0"/>
        <v>#DIV/0!</v>
      </c>
    </row>
    <row r="64" spans="1:6" x14ac:dyDescent="0.25">
      <c r="A64" s="72">
        <v>49</v>
      </c>
      <c r="B64" s="74">
        <f>Aandeelhoudersregister!C56</f>
        <v>0</v>
      </c>
      <c r="C64" s="75">
        <f>Aandeelhoudersregister!F56</f>
        <v>0</v>
      </c>
      <c r="D64" s="75" t="e">
        <f>IF($C$13&gt;0,$C$13*Aandeelhoudersregister!E56,0)</f>
        <v>#DIV/0!</v>
      </c>
      <c r="E64" s="75">
        <f>IF($C$9&lt;0,$C$13*Aandeelhoudersregister!E56,0)</f>
        <v>0</v>
      </c>
      <c r="F64" s="77" t="e">
        <f t="shared" si="0"/>
        <v>#DIV/0!</v>
      </c>
    </row>
    <row r="65" spans="1:6" x14ac:dyDescent="0.25">
      <c r="A65" s="72">
        <v>50</v>
      </c>
      <c r="B65" s="74">
        <f>Aandeelhoudersregister!C57</f>
        <v>0</v>
      </c>
      <c r="C65" s="75">
        <f>Aandeelhoudersregister!F57</f>
        <v>0</v>
      </c>
      <c r="D65" s="75" t="e">
        <f>IF($C$13&gt;0,$C$13*Aandeelhoudersregister!E57,0)</f>
        <v>#DIV/0!</v>
      </c>
      <c r="E65" s="75">
        <f>IF($C$9&lt;0,$C$13*Aandeelhoudersregister!E57,0)</f>
        <v>0</v>
      </c>
      <c r="F65" s="77" t="e">
        <f t="shared" si="0"/>
        <v>#DIV/0!</v>
      </c>
    </row>
    <row r="66" spans="1:6" x14ac:dyDescent="0.25">
      <c r="A66" s="72">
        <v>51</v>
      </c>
      <c r="B66" s="74">
        <f>Aandeelhoudersregister!C58</f>
        <v>0</v>
      </c>
      <c r="C66" s="75">
        <f>Aandeelhoudersregister!F58</f>
        <v>0</v>
      </c>
      <c r="D66" s="75" t="e">
        <f>IF($C$13&gt;0,$C$13*Aandeelhoudersregister!E58,0)</f>
        <v>#DIV/0!</v>
      </c>
      <c r="E66" s="75">
        <f>IF($C$9&lt;0,$C$13*Aandeelhoudersregister!E58,0)</f>
        <v>0</v>
      </c>
      <c r="F66" s="77" t="e">
        <f t="shared" si="0"/>
        <v>#DIV/0!</v>
      </c>
    </row>
    <row r="67" spans="1:6" x14ac:dyDescent="0.25">
      <c r="A67" s="72">
        <v>52</v>
      </c>
      <c r="B67" s="74">
        <f>Aandeelhoudersregister!C59</f>
        <v>0</v>
      </c>
      <c r="C67" s="75">
        <f>Aandeelhoudersregister!F59</f>
        <v>0</v>
      </c>
      <c r="D67" s="75" t="e">
        <f>IF($C$13&gt;0,$C$13*Aandeelhoudersregister!E59,0)</f>
        <v>#DIV/0!</v>
      </c>
      <c r="E67" s="75">
        <f>IF($C$9&lt;0,$C$13*Aandeelhoudersregister!E59,0)</f>
        <v>0</v>
      </c>
      <c r="F67" s="77" t="e">
        <f t="shared" si="0"/>
        <v>#DIV/0!</v>
      </c>
    </row>
    <row r="68" spans="1:6" x14ac:dyDescent="0.25">
      <c r="A68" s="72">
        <v>53</v>
      </c>
      <c r="B68" s="74">
        <f>Aandeelhoudersregister!C60</f>
        <v>0</v>
      </c>
      <c r="C68" s="75">
        <f>Aandeelhoudersregister!F60</f>
        <v>0</v>
      </c>
      <c r="D68" s="75" t="e">
        <f>IF($C$13&gt;0,$C$13*Aandeelhoudersregister!E60,0)</f>
        <v>#DIV/0!</v>
      </c>
      <c r="E68" s="75">
        <f>IF($C$9&lt;0,$C$13*Aandeelhoudersregister!E60,0)</f>
        <v>0</v>
      </c>
      <c r="F68" s="77" t="e">
        <f t="shared" si="0"/>
        <v>#DIV/0!</v>
      </c>
    </row>
    <row r="69" spans="1:6" x14ac:dyDescent="0.25">
      <c r="A69" s="72">
        <v>54</v>
      </c>
      <c r="B69" s="74">
        <f>Aandeelhoudersregister!C61</f>
        <v>0</v>
      </c>
      <c r="C69" s="75">
        <f>Aandeelhoudersregister!F61</f>
        <v>0</v>
      </c>
      <c r="D69" s="75" t="e">
        <f>IF($C$13&gt;0,$C$13*Aandeelhoudersregister!E61,0)</f>
        <v>#DIV/0!</v>
      </c>
      <c r="E69" s="75">
        <f>IF($C$9&lt;0,$C$13*Aandeelhoudersregister!E61,0)</f>
        <v>0</v>
      </c>
      <c r="F69" s="77" t="e">
        <f t="shared" si="0"/>
        <v>#DIV/0!</v>
      </c>
    </row>
    <row r="70" spans="1:6" x14ac:dyDescent="0.25">
      <c r="A70" s="72">
        <v>55</v>
      </c>
      <c r="B70" s="74">
        <f>Aandeelhoudersregister!C62</f>
        <v>0</v>
      </c>
      <c r="C70" s="75">
        <f>Aandeelhoudersregister!F62</f>
        <v>0</v>
      </c>
      <c r="D70" s="75" t="e">
        <f>IF($C$13&gt;0,$C$13*Aandeelhoudersregister!E62,0)</f>
        <v>#DIV/0!</v>
      </c>
      <c r="E70" s="75">
        <f>IF($C$9&lt;0,$C$13*Aandeelhoudersregister!E62,0)</f>
        <v>0</v>
      </c>
      <c r="F70" s="77" t="e">
        <f t="shared" si="0"/>
        <v>#DIV/0!</v>
      </c>
    </row>
    <row r="71" spans="1:6" x14ac:dyDescent="0.25">
      <c r="A71" s="72">
        <v>56</v>
      </c>
      <c r="B71" s="74">
        <f>Aandeelhoudersregister!C63</f>
        <v>0</v>
      </c>
      <c r="C71" s="75">
        <f>Aandeelhoudersregister!F63</f>
        <v>0</v>
      </c>
      <c r="D71" s="75" t="e">
        <f>IF($C$13&gt;0,$C$13*Aandeelhoudersregister!E63,0)</f>
        <v>#DIV/0!</v>
      </c>
      <c r="E71" s="75">
        <f>IF($C$9&lt;0,$C$13*Aandeelhoudersregister!E63,0)</f>
        <v>0</v>
      </c>
      <c r="F71" s="77" t="e">
        <f t="shared" si="0"/>
        <v>#DIV/0!</v>
      </c>
    </row>
    <row r="72" spans="1:6" x14ac:dyDescent="0.25">
      <c r="A72" s="72">
        <v>57</v>
      </c>
      <c r="B72" s="74">
        <f>Aandeelhoudersregister!C64</f>
        <v>0</v>
      </c>
      <c r="C72" s="75">
        <f>Aandeelhoudersregister!F64</f>
        <v>0</v>
      </c>
      <c r="D72" s="75" t="e">
        <f>IF($C$13&gt;0,$C$13*Aandeelhoudersregister!E64,0)</f>
        <v>#DIV/0!</v>
      </c>
      <c r="E72" s="75">
        <f>IF($C$9&lt;0,$C$13*Aandeelhoudersregister!E64,0)</f>
        <v>0</v>
      </c>
      <c r="F72" s="77" t="e">
        <f t="shared" si="0"/>
        <v>#DIV/0!</v>
      </c>
    </row>
    <row r="73" spans="1:6" x14ac:dyDescent="0.25">
      <c r="A73" s="72">
        <v>58</v>
      </c>
      <c r="B73" s="74">
        <f>Aandeelhoudersregister!C65</f>
        <v>0</v>
      </c>
      <c r="C73" s="75">
        <f>Aandeelhoudersregister!F65</f>
        <v>0</v>
      </c>
      <c r="D73" s="75" t="e">
        <f>IF($C$13&gt;0,$C$13*Aandeelhoudersregister!E65,0)</f>
        <v>#DIV/0!</v>
      </c>
      <c r="E73" s="75">
        <f>IF($C$9&lt;0,$C$13*Aandeelhoudersregister!E65,0)</f>
        <v>0</v>
      </c>
      <c r="F73" s="77" t="e">
        <f t="shared" si="0"/>
        <v>#DIV/0!</v>
      </c>
    </row>
    <row r="74" spans="1:6" x14ac:dyDescent="0.25">
      <c r="A74" s="72">
        <v>59</v>
      </c>
      <c r="B74" s="74">
        <f>Aandeelhoudersregister!C66</f>
        <v>0</v>
      </c>
      <c r="C74" s="75">
        <f>Aandeelhoudersregister!F66</f>
        <v>0</v>
      </c>
      <c r="D74" s="75" t="e">
        <f>IF($C$13&gt;0,$C$13*Aandeelhoudersregister!E66,0)</f>
        <v>#DIV/0!</v>
      </c>
      <c r="E74" s="75">
        <f>IF($C$9&lt;0,$C$13*Aandeelhoudersregister!E66,0)</f>
        <v>0</v>
      </c>
      <c r="F74" s="77" t="e">
        <f t="shared" si="0"/>
        <v>#DIV/0!</v>
      </c>
    </row>
    <row r="75" spans="1:6" x14ac:dyDescent="0.25">
      <c r="A75" s="72">
        <v>60</v>
      </c>
      <c r="B75" s="74">
        <f>Aandeelhoudersregister!C67</f>
        <v>0</v>
      </c>
      <c r="C75" s="75">
        <f>Aandeelhoudersregister!F67</f>
        <v>0</v>
      </c>
      <c r="D75" s="75" t="e">
        <f>IF($C$13&gt;0,$C$13*Aandeelhoudersregister!E67,0)</f>
        <v>#DIV/0!</v>
      </c>
      <c r="E75" s="75">
        <f>IF($C$9&lt;0,$C$13*Aandeelhoudersregister!E67,0)</f>
        <v>0</v>
      </c>
      <c r="F75" s="77" t="e">
        <f t="shared" si="0"/>
        <v>#DIV/0!</v>
      </c>
    </row>
    <row r="76" spans="1:6" x14ac:dyDescent="0.25">
      <c r="A76" s="72">
        <v>61</v>
      </c>
      <c r="B76" s="74">
        <f>Aandeelhoudersregister!C68</f>
        <v>0</v>
      </c>
      <c r="C76" s="75">
        <f>Aandeelhoudersregister!F68</f>
        <v>0</v>
      </c>
      <c r="D76" s="75" t="e">
        <f>IF($C$13&gt;0,$C$13*Aandeelhoudersregister!E68,0)</f>
        <v>#DIV/0!</v>
      </c>
      <c r="E76" s="75">
        <f>IF($C$9&lt;0,$C$13*Aandeelhoudersregister!E68,0)</f>
        <v>0</v>
      </c>
      <c r="F76" s="77" t="e">
        <f t="shared" si="0"/>
        <v>#DIV/0!</v>
      </c>
    </row>
    <row r="77" spans="1:6" x14ac:dyDescent="0.25">
      <c r="A77" s="72">
        <v>62</v>
      </c>
      <c r="B77" s="74">
        <f>Aandeelhoudersregister!C69</f>
        <v>0</v>
      </c>
      <c r="C77" s="75">
        <f>Aandeelhoudersregister!F69</f>
        <v>0</v>
      </c>
      <c r="D77" s="75" t="e">
        <f>IF($C$13&gt;0,$C$13*Aandeelhoudersregister!E69,0)</f>
        <v>#DIV/0!</v>
      </c>
      <c r="E77" s="75">
        <f>IF($C$9&lt;0,$C$13*Aandeelhoudersregister!E69,0)</f>
        <v>0</v>
      </c>
      <c r="F77" s="77" t="e">
        <f t="shared" si="0"/>
        <v>#DIV/0!</v>
      </c>
    </row>
    <row r="78" spans="1:6" x14ac:dyDescent="0.25">
      <c r="A78" s="72">
        <v>63</v>
      </c>
      <c r="B78" s="74">
        <f>Aandeelhoudersregister!C70</f>
        <v>0</v>
      </c>
      <c r="C78" s="75">
        <f>Aandeelhoudersregister!F70</f>
        <v>0</v>
      </c>
      <c r="D78" s="75" t="e">
        <f>IF($C$13&gt;0,$C$13*Aandeelhoudersregister!E70,0)</f>
        <v>#DIV/0!</v>
      </c>
      <c r="E78" s="75">
        <f>IF($C$9&lt;0,$C$13*Aandeelhoudersregister!E70,0)</f>
        <v>0</v>
      </c>
      <c r="F78" s="77" t="e">
        <f t="shared" si="0"/>
        <v>#DIV/0!</v>
      </c>
    </row>
    <row r="79" spans="1:6" x14ac:dyDescent="0.25">
      <c r="A79" s="72">
        <v>64</v>
      </c>
      <c r="B79" s="74">
        <f>Aandeelhoudersregister!C71</f>
        <v>0</v>
      </c>
      <c r="C79" s="75">
        <f>Aandeelhoudersregister!F71</f>
        <v>0</v>
      </c>
      <c r="D79" s="75" t="e">
        <f>IF($C$13&gt;0,$C$13*Aandeelhoudersregister!E71,0)</f>
        <v>#DIV/0!</v>
      </c>
      <c r="E79" s="75">
        <f>IF($C$9&lt;0,$C$13*Aandeelhoudersregister!E71,0)</f>
        <v>0</v>
      </c>
      <c r="F79" s="77" t="e">
        <f t="shared" si="0"/>
        <v>#DIV/0!</v>
      </c>
    </row>
    <row r="80" spans="1:6" x14ac:dyDescent="0.25">
      <c r="A80" s="72">
        <v>65</v>
      </c>
      <c r="B80" s="74">
        <f>Aandeelhoudersregister!C72</f>
        <v>0</v>
      </c>
      <c r="C80" s="75">
        <f>Aandeelhoudersregister!F72</f>
        <v>0</v>
      </c>
      <c r="D80" s="75" t="e">
        <f>IF($C$13&gt;0,$C$13*Aandeelhoudersregister!E72,0)</f>
        <v>#DIV/0!</v>
      </c>
      <c r="E80" s="75">
        <f>IF($C$9&lt;0,$C$13*Aandeelhoudersregister!E72,0)</f>
        <v>0</v>
      </c>
      <c r="F80" s="77" t="e">
        <f t="shared" si="0"/>
        <v>#DIV/0!</v>
      </c>
    </row>
    <row r="81" spans="1:6" x14ac:dyDescent="0.25">
      <c r="A81" s="72">
        <v>66</v>
      </c>
      <c r="B81" s="74">
        <f>Aandeelhoudersregister!C73</f>
        <v>0</v>
      </c>
      <c r="C81" s="75">
        <f>Aandeelhoudersregister!F73</f>
        <v>0</v>
      </c>
      <c r="D81" s="75" t="e">
        <f>IF($C$13&gt;0,$C$13*Aandeelhoudersregister!E73,0)</f>
        <v>#DIV/0!</v>
      </c>
      <c r="E81" s="75">
        <f>IF($C$9&lt;0,$C$13*Aandeelhoudersregister!E73,0)</f>
        <v>0</v>
      </c>
      <c r="F81" s="77" t="e">
        <f t="shared" si="0"/>
        <v>#DIV/0!</v>
      </c>
    </row>
    <row r="82" spans="1:6" x14ac:dyDescent="0.25">
      <c r="A82" s="72">
        <v>67</v>
      </c>
      <c r="B82" s="74">
        <f>Aandeelhoudersregister!C74</f>
        <v>0</v>
      </c>
      <c r="C82" s="75">
        <f>Aandeelhoudersregister!F74</f>
        <v>0</v>
      </c>
      <c r="D82" s="75" t="e">
        <f>IF($C$13&gt;0,$C$13*Aandeelhoudersregister!E74,0)</f>
        <v>#DIV/0!</v>
      </c>
      <c r="E82" s="75">
        <f>IF($C$9&lt;0,$C$13*Aandeelhoudersregister!E74,0)</f>
        <v>0</v>
      </c>
      <c r="F82" s="77" t="e">
        <f t="shared" si="0"/>
        <v>#DIV/0!</v>
      </c>
    </row>
    <row r="83" spans="1:6" x14ac:dyDescent="0.25">
      <c r="A83" s="72">
        <v>68</v>
      </c>
      <c r="B83" s="74">
        <f>Aandeelhoudersregister!C75</f>
        <v>0</v>
      </c>
      <c r="C83" s="75">
        <f>Aandeelhoudersregister!F75</f>
        <v>0</v>
      </c>
      <c r="D83" s="75" t="e">
        <f>IF($C$13&gt;0,$C$13*Aandeelhoudersregister!E75,0)</f>
        <v>#DIV/0!</v>
      </c>
      <c r="E83" s="75">
        <f>IF($C$9&lt;0,$C$13*Aandeelhoudersregister!E75,0)</f>
        <v>0</v>
      </c>
      <c r="F83" s="77" t="e">
        <f t="shared" si="0"/>
        <v>#DIV/0!</v>
      </c>
    </row>
    <row r="84" spans="1:6" x14ac:dyDescent="0.25">
      <c r="A84" s="72">
        <v>69</v>
      </c>
      <c r="B84" s="74">
        <f>Aandeelhoudersregister!C76</f>
        <v>0</v>
      </c>
      <c r="C84" s="75">
        <f>Aandeelhoudersregister!F76</f>
        <v>0</v>
      </c>
      <c r="D84" s="75" t="e">
        <f>IF($C$13&gt;0,$C$13*Aandeelhoudersregister!E76,0)</f>
        <v>#DIV/0!</v>
      </c>
      <c r="E84" s="75">
        <f>IF($C$9&lt;0,$C$13*Aandeelhoudersregister!E76,0)</f>
        <v>0</v>
      </c>
      <c r="F84" s="77" t="e">
        <f t="shared" si="0"/>
        <v>#DIV/0!</v>
      </c>
    </row>
    <row r="85" spans="1:6" x14ac:dyDescent="0.25">
      <c r="A85" s="72">
        <v>70</v>
      </c>
      <c r="B85" s="74">
        <f>Aandeelhoudersregister!C77</f>
        <v>0</v>
      </c>
      <c r="C85" s="75">
        <f>Aandeelhoudersregister!F77</f>
        <v>0</v>
      </c>
      <c r="D85" s="75" t="e">
        <f>IF($C$13&gt;0,$C$13*Aandeelhoudersregister!E77,0)</f>
        <v>#DIV/0!</v>
      </c>
      <c r="E85" s="75">
        <f>IF($C$9&lt;0,$C$13*Aandeelhoudersregister!E77,0)</f>
        <v>0</v>
      </c>
      <c r="F85" s="77" t="e">
        <f t="shared" si="0"/>
        <v>#DIV/0!</v>
      </c>
    </row>
    <row r="86" spans="1:6" x14ac:dyDescent="0.25">
      <c r="A86" s="72">
        <v>71</v>
      </c>
      <c r="B86" s="74">
        <f>Aandeelhoudersregister!C78</f>
        <v>0</v>
      </c>
      <c r="C86" s="75">
        <f>Aandeelhoudersregister!F78</f>
        <v>0</v>
      </c>
      <c r="D86" s="75" t="e">
        <f>IF($C$13&gt;0,$C$13*Aandeelhoudersregister!E78,0)</f>
        <v>#DIV/0!</v>
      </c>
      <c r="E86" s="75">
        <f>IF($C$9&lt;0,$C$13*Aandeelhoudersregister!E78,0)</f>
        <v>0</v>
      </c>
      <c r="F86" s="77" t="e">
        <f t="shared" si="0"/>
        <v>#DIV/0!</v>
      </c>
    </row>
    <row r="87" spans="1:6" x14ac:dyDescent="0.25">
      <c r="A87" s="72">
        <v>72</v>
      </c>
      <c r="B87" s="74">
        <f>Aandeelhoudersregister!C79</f>
        <v>0</v>
      </c>
      <c r="C87" s="75">
        <f>Aandeelhoudersregister!F79</f>
        <v>0</v>
      </c>
      <c r="D87" s="75" t="e">
        <f>IF($C$13&gt;0,$C$13*Aandeelhoudersregister!E79,0)</f>
        <v>#DIV/0!</v>
      </c>
      <c r="E87" s="75">
        <f>IF($C$9&lt;0,$C$13*Aandeelhoudersregister!E79,0)</f>
        <v>0</v>
      </c>
      <c r="F87" s="77" t="e">
        <f t="shared" si="0"/>
        <v>#DIV/0!</v>
      </c>
    </row>
    <row r="88" spans="1:6" x14ac:dyDescent="0.25">
      <c r="A88" s="72">
        <v>73</v>
      </c>
      <c r="B88" s="74">
        <f>Aandeelhoudersregister!C80</f>
        <v>0</v>
      </c>
      <c r="C88" s="75">
        <f>Aandeelhoudersregister!F80</f>
        <v>0</v>
      </c>
      <c r="D88" s="75" t="e">
        <f>IF($C$13&gt;0,$C$13*Aandeelhoudersregister!E80,0)</f>
        <v>#DIV/0!</v>
      </c>
      <c r="E88" s="75">
        <f>IF($C$9&lt;0,$C$13*Aandeelhoudersregister!E80,0)</f>
        <v>0</v>
      </c>
      <c r="F88" s="77" t="e">
        <f t="shared" si="0"/>
        <v>#DIV/0!</v>
      </c>
    </row>
    <row r="89" spans="1:6" x14ac:dyDescent="0.25">
      <c r="A89" s="72">
        <v>74</v>
      </c>
      <c r="B89" s="74">
        <f>Aandeelhoudersregister!C81</f>
        <v>0</v>
      </c>
      <c r="C89" s="75">
        <f>Aandeelhoudersregister!F81</f>
        <v>0</v>
      </c>
      <c r="D89" s="75" t="e">
        <f>IF($C$13&gt;0,$C$13*Aandeelhoudersregister!E81,0)</f>
        <v>#DIV/0!</v>
      </c>
      <c r="E89" s="75">
        <f>IF($C$9&lt;0,$C$13*Aandeelhoudersregister!E81,0)</f>
        <v>0</v>
      </c>
      <c r="F89" s="77" t="e">
        <f t="shared" si="0"/>
        <v>#DIV/0!</v>
      </c>
    </row>
    <row r="90" spans="1:6" x14ac:dyDescent="0.25">
      <c r="A90" s="72">
        <v>75</v>
      </c>
      <c r="B90" s="74">
        <f>Aandeelhoudersregister!C82</f>
        <v>0</v>
      </c>
      <c r="C90" s="75">
        <f>Aandeelhoudersregister!F82</f>
        <v>0</v>
      </c>
      <c r="D90" s="75" t="e">
        <f>IF($C$13&gt;0,$C$13*Aandeelhoudersregister!E82,0)</f>
        <v>#DIV/0!</v>
      </c>
      <c r="E90" s="75">
        <f>IF($C$9&lt;0,$C$13*Aandeelhoudersregister!E82,0)</f>
        <v>0</v>
      </c>
      <c r="F90" s="77" t="e">
        <f t="shared" si="0"/>
        <v>#DIV/0!</v>
      </c>
    </row>
    <row r="91" spans="1:6" x14ac:dyDescent="0.25">
      <c r="A91" s="72">
        <v>76</v>
      </c>
      <c r="B91" s="74">
        <f>Aandeelhoudersregister!C83</f>
        <v>0</v>
      </c>
      <c r="C91" s="75">
        <f>Aandeelhoudersregister!F83</f>
        <v>0</v>
      </c>
      <c r="D91" s="75" t="e">
        <f>IF($C$13&gt;0,$C$13*Aandeelhoudersregister!E83,0)</f>
        <v>#DIV/0!</v>
      </c>
      <c r="E91" s="75">
        <f>IF($C$9&lt;0,$C$13*Aandeelhoudersregister!E83,0)</f>
        <v>0</v>
      </c>
      <c r="F91" s="77" t="e">
        <f t="shared" si="0"/>
        <v>#DIV/0!</v>
      </c>
    </row>
    <row r="92" spans="1:6" x14ac:dyDescent="0.25">
      <c r="A92" s="72">
        <v>77</v>
      </c>
      <c r="B92" s="74">
        <f>Aandeelhoudersregister!C84</f>
        <v>0</v>
      </c>
      <c r="C92" s="75">
        <f>Aandeelhoudersregister!F84</f>
        <v>0</v>
      </c>
      <c r="D92" s="75" t="e">
        <f>IF($C$13&gt;0,$C$13*Aandeelhoudersregister!E84,0)</f>
        <v>#DIV/0!</v>
      </c>
      <c r="E92" s="75">
        <f>IF($C$9&lt;0,$C$13*Aandeelhoudersregister!E84,0)</f>
        <v>0</v>
      </c>
      <c r="F92" s="77" t="e">
        <f t="shared" si="0"/>
        <v>#DIV/0!</v>
      </c>
    </row>
    <row r="93" spans="1:6" x14ac:dyDescent="0.25">
      <c r="A93" s="72">
        <v>78</v>
      </c>
      <c r="B93" s="74">
        <f>Aandeelhoudersregister!C85</f>
        <v>0</v>
      </c>
      <c r="C93" s="75">
        <f>Aandeelhoudersregister!F85</f>
        <v>0</v>
      </c>
      <c r="D93" s="75" t="e">
        <f>IF($C$13&gt;0,$C$13*Aandeelhoudersregister!E85,0)</f>
        <v>#DIV/0!</v>
      </c>
      <c r="E93" s="75">
        <f>IF($C$9&lt;0,$C$13*Aandeelhoudersregister!E85,0)</f>
        <v>0</v>
      </c>
      <c r="F93" s="77" t="e">
        <f t="shared" si="0"/>
        <v>#DIV/0!</v>
      </c>
    </row>
    <row r="94" spans="1:6" x14ac:dyDescent="0.25">
      <c r="A94" s="72">
        <v>79</v>
      </c>
      <c r="B94" s="74">
        <f>Aandeelhoudersregister!C86</f>
        <v>0</v>
      </c>
      <c r="C94" s="75">
        <f>Aandeelhoudersregister!F86</f>
        <v>0</v>
      </c>
      <c r="D94" s="75" t="e">
        <f>IF($C$13&gt;0,$C$13*Aandeelhoudersregister!E86,0)</f>
        <v>#DIV/0!</v>
      </c>
      <c r="E94" s="75">
        <f>IF($C$9&lt;0,$C$13*Aandeelhoudersregister!E86,0)</f>
        <v>0</v>
      </c>
      <c r="F94" s="77" t="e">
        <f t="shared" si="0"/>
        <v>#DIV/0!</v>
      </c>
    </row>
    <row r="95" spans="1:6" x14ac:dyDescent="0.25">
      <c r="A95" s="72">
        <v>80</v>
      </c>
      <c r="B95" s="74">
        <f>Aandeelhoudersregister!C87</f>
        <v>0</v>
      </c>
      <c r="C95" s="75">
        <f>Aandeelhoudersregister!F87</f>
        <v>0</v>
      </c>
      <c r="D95" s="75" t="e">
        <f>IF($C$13&gt;0,$C$13*Aandeelhoudersregister!E87,0)</f>
        <v>#DIV/0!</v>
      </c>
      <c r="E95" s="75">
        <f>IF($C$9&lt;0,$C$13*Aandeelhoudersregister!E87,0)</f>
        <v>0</v>
      </c>
      <c r="F95" s="77" t="e">
        <f t="shared" si="0"/>
        <v>#DIV/0!</v>
      </c>
    </row>
    <row r="96" spans="1:6" x14ac:dyDescent="0.25">
      <c r="A96" s="72">
        <v>81</v>
      </c>
      <c r="B96" s="74">
        <f>Aandeelhoudersregister!C88</f>
        <v>0</v>
      </c>
      <c r="C96" s="75">
        <f>Aandeelhoudersregister!F88</f>
        <v>0</v>
      </c>
      <c r="D96" s="75" t="e">
        <f>IF($C$13&gt;0,$C$13*Aandeelhoudersregister!E88,0)</f>
        <v>#DIV/0!</v>
      </c>
      <c r="E96" s="75">
        <f>IF($C$9&lt;0,$C$13*Aandeelhoudersregister!E88,0)</f>
        <v>0</v>
      </c>
      <c r="F96" s="77" t="e">
        <f t="shared" si="0"/>
        <v>#DIV/0!</v>
      </c>
    </row>
    <row r="97" spans="1:6" x14ac:dyDescent="0.25">
      <c r="A97" s="72">
        <v>82</v>
      </c>
      <c r="B97" s="74">
        <f>Aandeelhoudersregister!C89</f>
        <v>0</v>
      </c>
      <c r="C97" s="75">
        <f>Aandeelhoudersregister!F89</f>
        <v>0</v>
      </c>
      <c r="D97" s="75" t="e">
        <f>IF($C$13&gt;0,$C$13*Aandeelhoudersregister!E89,0)</f>
        <v>#DIV/0!</v>
      </c>
      <c r="E97" s="75">
        <f>IF($C$9&lt;0,$C$13*Aandeelhoudersregister!E89,0)</f>
        <v>0</v>
      </c>
      <c r="F97" s="77" t="e">
        <f t="shared" si="0"/>
        <v>#DIV/0!</v>
      </c>
    </row>
    <row r="98" spans="1:6" x14ac:dyDescent="0.25">
      <c r="A98" s="72">
        <v>83</v>
      </c>
      <c r="B98" s="74">
        <f>Aandeelhoudersregister!C90</f>
        <v>0</v>
      </c>
      <c r="C98" s="75">
        <f>Aandeelhoudersregister!F90</f>
        <v>0</v>
      </c>
      <c r="D98" s="75" t="e">
        <f>IF($C$13&gt;0,$C$13*Aandeelhoudersregister!E90,0)</f>
        <v>#DIV/0!</v>
      </c>
      <c r="E98" s="75">
        <f>IF($C$9&lt;0,$C$13*Aandeelhoudersregister!E90,0)</f>
        <v>0</v>
      </c>
      <c r="F98" s="77" t="e">
        <f t="shared" si="0"/>
        <v>#DIV/0!</v>
      </c>
    </row>
    <row r="99" spans="1:6" x14ac:dyDescent="0.25">
      <c r="A99" s="72">
        <v>84</v>
      </c>
      <c r="B99" s="74">
        <f>Aandeelhoudersregister!C91</f>
        <v>0</v>
      </c>
      <c r="C99" s="75">
        <f>Aandeelhoudersregister!F91</f>
        <v>0</v>
      </c>
      <c r="D99" s="75" t="e">
        <f>IF($C$13&gt;0,$C$13*Aandeelhoudersregister!E91,0)</f>
        <v>#DIV/0!</v>
      </c>
      <c r="E99" s="75">
        <f>IF($C$9&lt;0,$C$13*Aandeelhoudersregister!E91,0)</f>
        <v>0</v>
      </c>
      <c r="F99" s="77" t="e">
        <f t="shared" ref="F99:F115" si="1">C99+D99+E99</f>
        <v>#DIV/0!</v>
      </c>
    </row>
    <row r="100" spans="1:6" x14ac:dyDescent="0.25">
      <c r="A100" s="72">
        <v>85</v>
      </c>
      <c r="B100" s="74">
        <f>Aandeelhoudersregister!C92</f>
        <v>0</v>
      </c>
      <c r="C100" s="75">
        <f>Aandeelhoudersregister!F92</f>
        <v>0</v>
      </c>
      <c r="D100" s="75" t="e">
        <f>IF($C$13&gt;0,$C$13*Aandeelhoudersregister!E92,0)</f>
        <v>#DIV/0!</v>
      </c>
      <c r="E100" s="75">
        <f>IF($C$9&lt;0,$C$13*Aandeelhoudersregister!E92,0)</f>
        <v>0</v>
      </c>
      <c r="F100" s="77" t="e">
        <f t="shared" si="1"/>
        <v>#DIV/0!</v>
      </c>
    </row>
    <row r="101" spans="1:6" x14ac:dyDescent="0.25">
      <c r="A101" s="72">
        <v>86</v>
      </c>
      <c r="B101" s="74">
        <f>Aandeelhoudersregister!C93</f>
        <v>0</v>
      </c>
      <c r="C101" s="75">
        <f>Aandeelhoudersregister!F93</f>
        <v>0</v>
      </c>
      <c r="D101" s="75" t="e">
        <f>IF($C$13&gt;0,$C$13*Aandeelhoudersregister!E93,0)</f>
        <v>#DIV/0!</v>
      </c>
      <c r="E101" s="75">
        <f>IF($C$9&lt;0,$C$13*Aandeelhoudersregister!E93,0)</f>
        <v>0</v>
      </c>
      <c r="F101" s="77" t="e">
        <f t="shared" si="1"/>
        <v>#DIV/0!</v>
      </c>
    </row>
    <row r="102" spans="1:6" x14ac:dyDescent="0.25">
      <c r="A102" s="72">
        <v>87</v>
      </c>
      <c r="B102" s="74">
        <f>Aandeelhoudersregister!C94</f>
        <v>0</v>
      </c>
      <c r="C102" s="75">
        <f>Aandeelhoudersregister!F94</f>
        <v>0</v>
      </c>
      <c r="D102" s="75" t="e">
        <f>IF($C$13&gt;0,$C$13*Aandeelhoudersregister!E94,0)</f>
        <v>#DIV/0!</v>
      </c>
      <c r="E102" s="75">
        <f>IF($C$9&lt;0,$C$13*Aandeelhoudersregister!E94,0)</f>
        <v>0</v>
      </c>
      <c r="F102" s="77" t="e">
        <f t="shared" si="1"/>
        <v>#DIV/0!</v>
      </c>
    </row>
    <row r="103" spans="1:6" x14ac:dyDescent="0.25">
      <c r="A103" s="72">
        <v>88</v>
      </c>
      <c r="B103" s="74">
        <f>Aandeelhoudersregister!C95</f>
        <v>0</v>
      </c>
      <c r="C103" s="75">
        <f>Aandeelhoudersregister!F95</f>
        <v>0</v>
      </c>
      <c r="D103" s="75" t="e">
        <f>IF($C$13&gt;0,$C$13*Aandeelhoudersregister!E95,0)</f>
        <v>#DIV/0!</v>
      </c>
      <c r="E103" s="75">
        <f>IF($C$9&lt;0,$C$13*Aandeelhoudersregister!E95,0)</f>
        <v>0</v>
      </c>
      <c r="F103" s="77" t="e">
        <f t="shared" si="1"/>
        <v>#DIV/0!</v>
      </c>
    </row>
    <row r="104" spans="1:6" x14ac:dyDescent="0.25">
      <c r="A104" s="72">
        <v>89</v>
      </c>
      <c r="B104" s="74">
        <f>Aandeelhoudersregister!C96</f>
        <v>0</v>
      </c>
      <c r="C104" s="75">
        <f>Aandeelhoudersregister!F96</f>
        <v>0</v>
      </c>
      <c r="D104" s="75" t="e">
        <f>IF($C$13&gt;0,$C$13*Aandeelhoudersregister!E96,0)</f>
        <v>#DIV/0!</v>
      </c>
      <c r="E104" s="75">
        <f>IF($C$9&lt;0,$C$13*Aandeelhoudersregister!E96,0)</f>
        <v>0</v>
      </c>
      <c r="F104" s="77" t="e">
        <f t="shared" si="1"/>
        <v>#DIV/0!</v>
      </c>
    </row>
    <row r="105" spans="1:6" x14ac:dyDescent="0.25">
      <c r="A105" s="72">
        <v>90</v>
      </c>
      <c r="B105" s="74">
        <f>Aandeelhoudersregister!C97</f>
        <v>0</v>
      </c>
      <c r="C105" s="75">
        <f>Aandeelhoudersregister!F97</f>
        <v>0</v>
      </c>
      <c r="D105" s="75" t="e">
        <f>IF($C$13&gt;0,$C$13*Aandeelhoudersregister!E97,0)</f>
        <v>#DIV/0!</v>
      </c>
      <c r="E105" s="75">
        <f>IF($C$9&lt;0,$C$13*Aandeelhoudersregister!E97,0)</f>
        <v>0</v>
      </c>
      <c r="F105" s="77" t="e">
        <f t="shared" si="1"/>
        <v>#DIV/0!</v>
      </c>
    </row>
    <row r="106" spans="1:6" x14ac:dyDescent="0.25">
      <c r="A106" s="72">
        <v>91</v>
      </c>
      <c r="B106" s="74">
        <f>Aandeelhoudersregister!C98</f>
        <v>0</v>
      </c>
      <c r="C106" s="75">
        <f>Aandeelhoudersregister!F98</f>
        <v>0</v>
      </c>
      <c r="D106" s="75" t="e">
        <f>IF($C$13&gt;0,$C$13*Aandeelhoudersregister!E98,0)</f>
        <v>#DIV/0!</v>
      </c>
      <c r="E106" s="75">
        <f>IF($C$9&lt;0,$C$13*Aandeelhoudersregister!E98,0)</f>
        <v>0</v>
      </c>
      <c r="F106" s="77" t="e">
        <f t="shared" si="1"/>
        <v>#DIV/0!</v>
      </c>
    </row>
    <row r="107" spans="1:6" x14ac:dyDescent="0.25">
      <c r="A107" s="72">
        <v>92</v>
      </c>
      <c r="B107" s="74">
        <f>Aandeelhoudersregister!C99</f>
        <v>0</v>
      </c>
      <c r="C107" s="75">
        <f>Aandeelhoudersregister!F99</f>
        <v>0</v>
      </c>
      <c r="D107" s="75" t="e">
        <f>IF($C$13&gt;0,$C$13*Aandeelhoudersregister!E99,0)</f>
        <v>#DIV/0!</v>
      </c>
      <c r="E107" s="75">
        <f>IF($C$9&lt;0,$C$13*Aandeelhoudersregister!E99,0)</f>
        <v>0</v>
      </c>
      <c r="F107" s="77" t="e">
        <f t="shared" si="1"/>
        <v>#DIV/0!</v>
      </c>
    </row>
    <row r="108" spans="1:6" x14ac:dyDescent="0.25">
      <c r="A108" s="72">
        <v>93</v>
      </c>
      <c r="B108" s="74">
        <f>Aandeelhoudersregister!C100</f>
        <v>0</v>
      </c>
      <c r="C108" s="75">
        <f>Aandeelhoudersregister!F100</f>
        <v>0</v>
      </c>
      <c r="D108" s="75" t="e">
        <f>IF($C$13&gt;0,$C$13*Aandeelhoudersregister!E100,0)</f>
        <v>#DIV/0!</v>
      </c>
      <c r="E108" s="75">
        <f>IF($C$9&lt;0,$C$13*Aandeelhoudersregister!E100,0)</f>
        <v>0</v>
      </c>
      <c r="F108" s="77" t="e">
        <f t="shared" si="1"/>
        <v>#DIV/0!</v>
      </c>
    </row>
    <row r="109" spans="1:6" x14ac:dyDescent="0.25">
      <c r="A109" s="72">
        <v>94</v>
      </c>
      <c r="B109" s="74">
        <f>Aandeelhoudersregister!C101</f>
        <v>0</v>
      </c>
      <c r="C109" s="75">
        <f>Aandeelhoudersregister!F101</f>
        <v>0</v>
      </c>
      <c r="D109" s="75" t="e">
        <f>IF($C$13&gt;0,$C$13*Aandeelhoudersregister!E101,0)</f>
        <v>#DIV/0!</v>
      </c>
      <c r="E109" s="75">
        <f>IF($C$9&lt;0,$C$13*Aandeelhoudersregister!E101,0)</f>
        <v>0</v>
      </c>
      <c r="F109" s="77" t="e">
        <f t="shared" si="1"/>
        <v>#DIV/0!</v>
      </c>
    </row>
    <row r="110" spans="1:6" x14ac:dyDescent="0.25">
      <c r="A110" s="72">
        <v>95</v>
      </c>
      <c r="B110" s="74">
        <f>Aandeelhoudersregister!C102</f>
        <v>0</v>
      </c>
      <c r="C110" s="75">
        <f>Aandeelhoudersregister!F102</f>
        <v>0</v>
      </c>
      <c r="D110" s="75" t="e">
        <f>IF($C$13&gt;0,$C$13*Aandeelhoudersregister!E102,0)</f>
        <v>#DIV/0!</v>
      </c>
      <c r="E110" s="75">
        <f>IF($C$9&lt;0,$C$13*Aandeelhoudersregister!E102,0)</f>
        <v>0</v>
      </c>
      <c r="F110" s="77" t="e">
        <f t="shared" si="1"/>
        <v>#DIV/0!</v>
      </c>
    </row>
    <row r="111" spans="1:6" x14ac:dyDescent="0.25">
      <c r="A111" s="72">
        <v>96</v>
      </c>
      <c r="B111" s="74">
        <f>Aandeelhoudersregister!C103</f>
        <v>0</v>
      </c>
      <c r="C111" s="75">
        <f>Aandeelhoudersregister!F103</f>
        <v>0</v>
      </c>
      <c r="D111" s="75" t="e">
        <f>IF($C$13&gt;0,$C$13*Aandeelhoudersregister!E103,0)</f>
        <v>#DIV/0!</v>
      </c>
      <c r="E111" s="75">
        <f>IF($C$9&lt;0,$C$13*Aandeelhoudersregister!E103,0)</f>
        <v>0</v>
      </c>
      <c r="F111" s="77" t="e">
        <f t="shared" si="1"/>
        <v>#DIV/0!</v>
      </c>
    </row>
    <row r="112" spans="1:6" x14ac:dyDescent="0.25">
      <c r="A112" s="72">
        <v>97</v>
      </c>
      <c r="B112" s="74">
        <f>Aandeelhoudersregister!C104</f>
        <v>0</v>
      </c>
      <c r="C112" s="75">
        <f>Aandeelhoudersregister!F104</f>
        <v>0</v>
      </c>
      <c r="D112" s="75" t="e">
        <f>IF($C$13&gt;0,$C$13*Aandeelhoudersregister!E104,0)</f>
        <v>#DIV/0!</v>
      </c>
      <c r="E112" s="75">
        <f>IF($C$9&lt;0,$C$13*Aandeelhoudersregister!E104,0)</f>
        <v>0</v>
      </c>
      <c r="F112" s="77" t="e">
        <f t="shared" si="1"/>
        <v>#DIV/0!</v>
      </c>
    </row>
    <row r="113" spans="1:6" x14ac:dyDescent="0.25">
      <c r="A113" s="72">
        <v>98</v>
      </c>
      <c r="B113" s="74">
        <f>Aandeelhoudersregister!C105</f>
        <v>0</v>
      </c>
      <c r="C113" s="75">
        <f>Aandeelhoudersregister!F105</f>
        <v>0</v>
      </c>
      <c r="D113" s="75" t="e">
        <f>IF($C$13&gt;0,$C$13*Aandeelhoudersregister!E105,0)</f>
        <v>#DIV/0!</v>
      </c>
      <c r="E113" s="75">
        <f>IF($C$9&lt;0,$C$13*Aandeelhoudersregister!E105,0)</f>
        <v>0</v>
      </c>
      <c r="F113" s="77" t="e">
        <f t="shared" si="1"/>
        <v>#DIV/0!</v>
      </c>
    </row>
    <row r="114" spans="1:6" x14ac:dyDescent="0.25">
      <c r="A114" s="72">
        <v>99</v>
      </c>
      <c r="B114" s="74">
        <f>Aandeelhoudersregister!C106</f>
        <v>0</v>
      </c>
      <c r="C114" s="75">
        <f>Aandeelhoudersregister!F106</f>
        <v>0</v>
      </c>
      <c r="D114" s="75" t="e">
        <f>IF($C$13&gt;0,$C$13*Aandeelhoudersregister!E106,0)</f>
        <v>#DIV/0!</v>
      </c>
      <c r="E114" s="75">
        <f>IF($C$9&lt;0,$C$13*Aandeelhoudersregister!E106,0)</f>
        <v>0</v>
      </c>
      <c r="F114" s="77" t="e">
        <f t="shared" si="1"/>
        <v>#DIV/0!</v>
      </c>
    </row>
    <row r="115" spans="1:6" x14ac:dyDescent="0.25">
      <c r="A115" s="72">
        <v>100</v>
      </c>
      <c r="B115" s="74">
        <f>Aandeelhoudersregister!C107</f>
        <v>0</v>
      </c>
      <c r="C115" s="75">
        <f>Aandeelhoudersregister!F107</f>
        <v>0</v>
      </c>
      <c r="D115" s="75" t="e">
        <f>IF($C$13&gt;0,$C$13*Aandeelhoudersregister!E107,0)</f>
        <v>#DIV/0!</v>
      </c>
      <c r="E115" s="75">
        <f>IF($C$9&lt;0,$C$13*Aandeelhoudersregister!E107,0)</f>
        <v>0</v>
      </c>
      <c r="F115" s="77" t="e">
        <f t="shared" si="1"/>
        <v>#DIV/0!</v>
      </c>
    </row>
    <row r="117" spans="1:6" ht="13" thickBot="1" x14ac:dyDescent="0.3"/>
    <row r="118" spans="1:6" ht="13.5" thickBot="1" x14ac:dyDescent="0.35">
      <c r="A118" s="78"/>
      <c r="B118" s="25" t="s">
        <v>0</v>
      </c>
      <c r="C118" s="79">
        <f>SUM(C16:C115)</f>
        <v>0</v>
      </c>
      <c r="D118" s="79" t="e">
        <f>SUM(D16:D115)</f>
        <v>#DIV/0!</v>
      </c>
      <c r="E118" s="79">
        <f>SUM(E16:E115)</f>
        <v>0</v>
      </c>
      <c r="F118" s="79" t="e">
        <f>SUM(F16:F115)</f>
        <v>#DIV/0!</v>
      </c>
    </row>
  </sheetData>
  <mergeCells count="7">
    <mergeCell ref="C9:E9"/>
    <mergeCell ref="C11:E11"/>
    <mergeCell ref="C13:E13"/>
    <mergeCell ref="A1:F1"/>
    <mergeCell ref="C3:E3"/>
    <mergeCell ref="C5:E5"/>
    <mergeCell ref="C7:E7"/>
  </mergeCells>
  <pageMargins left="0.70866141732283472" right="0.70866141732283472" top="0.98425196850393704" bottom="0.59055118110236227" header="0.31496062992125984" footer="0.31496062992125984"/>
  <pageSetup paperSize="9" orientation="portrait" r:id="rId1"/>
  <ignoredErrors>
    <ignoredError sqref="C13"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109"/>
  <sheetViews>
    <sheetView topLeftCell="A70" workbookViewId="0">
      <selection activeCell="P29" sqref="P29"/>
    </sheetView>
  </sheetViews>
  <sheetFormatPr defaultColWidth="8.81640625" defaultRowHeight="13" x14ac:dyDescent="0.3"/>
  <cols>
    <col min="1" max="1" width="4.26953125" style="1" customWidth="1"/>
    <col min="2" max="2" width="22.7265625" style="1" customWidth="1"/>
    <col min="3" max="3" width="27.453125" style="1" customWidth="1"/>
    <col min="4" max="4" width="12.7265625" style="1" customWidth="1"/>
    <col min="5" max="5" width="7.81640625" style="1" customWidth="1"/>
    <col min="6" max="6" width="12.7265625" style="3" bestFit="1" customWidth="1"/>
    <col min="7" max="16384" width="8.81640625" style="1"/>
  </cols>
  <sheetData>
    <row r="1" spans="1:6" s="19" customFormat="1" ht="35" x14ac:dyDescent="0.7">
      <c r="A1" s="183" t="s">
        <v>55</v>
      </c>
      <c r="B1" s="183"/>
      <c r="C1" s="183"/>
      <c r="D1" s="183"/>
      <c r="E1" s="183"/>
      <c r="F1" s="183"/>
    </row>
    <row r="2" spans="1:6" ht="13.5" thickBot="1" x14ac:dyDescent="0.35"/>
    <row r="3" spans="1:6" s="19" customFormat="1" ht="18" thickBot="1" x14ac:dyDescent="0.4">
      <c r="A3" s="177" t="s">
        <v>19</v>
      </c>
      <c r="B3" s="178"/>
      <c r="C3" s="181">
        <f>Basisgegevens!B3</f>
        <v>0</v>
      </c>
      <c r="D3" s="181"/>
      <c r="E3" s="181"/>
      <c r="F3" s="182"/>
    </row>
    <row r="4" spans="1:6" s="19" customFormat="1" ht="12" customHeight="1" thickBot="1" x14ac:dyDescent="0.4">
      <c r="F4" s="20"/>
    </row>
    <row r="5" spans="1:6" s="21" customFormat="1" ht="16" thickBot="1" x14ac:dyDescent="0.4">
      <c r="A5" s="179" t="s">
        <v>24</v>
      </c>
      <c r="B5" s="180"/>
      <c r="C5" s="24">
        <v>10</v>
      </c>
      <c r="D5" s="23"/>
      <c r="E5" s="23"/>
      <c r="F5" s="23"/>
    </row>
    <row r="6" spans="1:6" s="19" customFormat="1" ht="10.5" customHeight="1" thickBot="1" x14ac:dyDescent="0.4">
      <c r="F6" s="20"/>
    </row>
    <row r="7" spans="1:6" ht="13.5" thickBot="1" x14ac:dyDescent="0.35">
      <c r="A7" s="27" t="s">
        <v>13</v>
      </c>
      <c r="B7" s="28" t="s">
        <v>63</v>
      </c>
      <c r="C7" s="28" t="s">
        <v>64</v>
      </c>
      <c r="D7" s="28" t="s">
        <v>1</v>
      </c>
      <c r="E7" s="28" t="s">
        <v>14</v>
      </c>
      <c r="F7" s="29" t="s">
        <v>25</v>
      </c>
    </row>
    <row r="8" spans="1:6" x14ac:dyDescent="0.3">
      <c r="A8" s="15">
        <v>1</v>
      </c>
      <c r="B8" s="122"/>
      <c r="C8" s="122"/>
      <c r="D8" s="165"/>
      <c r="E8" s="123"/>
      <c r="F8" s="45">
        <f>E8*$C$5</f>
        <v>0</v>
      </c>
    </row>
    <row r="9" spans="1:6" x14ac:dyDescent="0.3">
      <c r="A9" s="107">
        <v>2</v>
      </c>
      <c r="B9" s="124"/>
      <c r="C9" s="124"/>
      <c r="D9" s="125"/>
      <c r="E9" s="126"/>
      <c r="F9" s="46">
        <f t="shared" ref="F9:F46" si="0">E9*$C$5</f>
        <v>0</v>
      </c>
    </row>
    <row r="10" spans="1:6" x14ac:dyDescent="0.3">
      <c r="A10" s="107">
        <v>3</v>
      </c>
      <c r="B10" s="124"/>
      <c r="C10" s="124"/>
      <c r="D10" s="125"/>
      <c r="E10" s="126"/>
      <c r="F10" s="46">
        <f t="shared" si="0"/>
        <v>0</v>
      </c>
    </row>
    <row r="11" spans="1:6" ht="13.5" thickBot="1" x14ac:dyDescent="0.35">
      <c r="A11" s="107">
        <v>4</v>
      </c>
      <c r="B11" s="124"/>
      <c r="C11" s="124"/>
      <c r="D11" s="125"/>
      <c r="E11" s="126"/>
      <c r="F11" s="46">
        <f t="shared" si="0"/>
        <v>0</v>
      </c>
    </row>
    <row r="12" spans="1:6" x14ac:dyDescent="0.3">
      <c r="A12" s="15">
        <v>5</v>
      </c>
      <c r="B12" s="124"/>
      <c r="C12" s="124"/>
      <c r="D12" s="125"/>
      <c r="E12" s="126"/>
      <c r="F12" s="46">
        <f t="shared" si="0"/>
        <v>0</v>
      </c>
    </row>
    <row r="13" spans="1:6" x14ac:dyDescent="0.3">
      <c r="A13" s="107">
        <v>6</v>
      </c>
      <c r="B13" s="124"/>
      <c r="C13" s="124"/>
      <c r="D13" s="125"/>
      <c r="E13" s="126"/>
      <c r="F13" s="46">
        <f t="shared" si="0"/>
        <v>0</v>
      </c>
    </row>
    <row r="14" spans="1:6" x14ac:dyDescent="0.3">
      <c r="A14" s="107">
        <v>7</v>
      </c>
      <c r="B14" s="124"/>
      <c r="C14" s="124"/>
      <c r="D14" s="125"/>
      <c r="E14" s="126"/>
      <c r="F14" s="46">
        <f t="shared" si="0"/>
        <v>0</v>
      </c>
    </row>
    <row r="15" spans="1:6" ht="13.5" thickBot="1" x14ac:dyDescent="0.35">
      <c r="A15" s="107">
        <v>8</v>
      </c>
      <c r="B15" s="124"/>
      <c r="C15" s="124"/>
      <c r="D15" s="125"/>
      <c r="E15" s="126"/>
      <c r="F15" s="46">
        <f t="shared" si="0"/>
        <v>0</v>
      </c>
    </row>
    <row r="16" spans="1:6" x14ac:dyDescent="0.3">
      <c r="A16" s="15">
        <v>9</v>
      </c>
      <c r="B16" s="124"/>
      <c r="C16" s="124"/>
      <c r="D16" s="125"/>
      <c r="E16" s="126"/>
      <c r="F16" s="46">
        <f t="shared" si="0"/>
        <v>0</v>
      </c>
    </row>
    <row r="17" spans="1:6" x14ac:dyDescent="0.3">
      <c r="A17" s="107">
        <v>10</v>
      </c>
      <c r="B17" s="124"/>
      <c r="C17" s="124"/>
      <c r="D17" s="125"/>
      <c r="E17" s="126"/>
      <c r="F17" s="46">
        <f t="shared" si="0"/>
        <v>0</v>
      </c>
    </row>
    <row r="18" spans="1:6" x14ac:dyDescent="0.3">
      <c r="A18" s="107">
        <v>11</v>
      </c>
      <c r="B18" s="124"/>
      <c r="C18" s="124"/>
      <c r="D18" s="125"/>
      <c r="E18" s="126"/>
      <c r="F18" s="46">
        <f t="shared" si="0"/>
        <v>0</v>
      </c>
    </row>
    <row r="19" spans="1:6" ht="13.5" thickBot="1" x14ac:dyDescent="0.35">
      <c r="A19" s="107">
        <v>12</v>
      </c>
      <c r="B19" s="124"/>
      <c r="C19" s="124"/>
      <c r="D19" s="125"/>
      <c r="E19" s="126"/>
      <c r="F19" s="46">
        <f t="shared" si="0"/>
        <v>0</v>
      </c>
    </row>
    <row r="20" spans="1:6" x14ac:dyDescent="0.3">
      <c r="A20" s="15">
        <v>13</v>
      </c>
      <c r="B20" s="124"/>
      <c r="C20" s="124"/>
      <c r="D20" s="125"/>
      <c r="E20" s="126"/>
      <c r="F20" s="46">
        <f t="shared" si="0"/>
        <v>0</v>
      </c>
    </row>
    <row r="21" spans="1:6" x14ac:dyDescent="0.3">
      <c r="A21" s="107">
        <v>14</v>
      </c>
      <c r="B21" s="124"/>
      <c r="C21" s="124"/>
      <c r="D21" s="125"/>
      <c r="E21" s="126"/>
      <c r="F21" s="46">
        <f t="shared" si="0"/>
        <v>0</v>
      </c>
    </row>
    <row r="22" spans="1:6" x14ac:dyDescent="0.3">
      <c r="A22" s="107">
        <v>15</v>
      </c>
      <c r="B22" s="124"/>
      <c r="C22" s="124"/>
      <c r="D22" s="125"/>
      <c r="E22" s="126"/>
      <c r="F22" s="46">
        <f t="shared" si="0"/>
        <v>0</v>
      </c>
    </row>
    <row r="23" spans="1:6" ht="13.5" thickBot="1" x14ac:dyDescent="0.35">
      <c r="A23" s="107">
        <v>16</v>
      </c>
      <c r="B23" s="124"/>
      <c r="C23" s="124"/>
      <c r="D23" s="125"/>
      <c r="E23" s="126"/>
      <c r="F23" s="46">
        <f t="shared" si="0"/>
        <v>0</v>
      </c>
    </row>
    <row r="24" spans="1:6" x14ac:dyDescent="0.3">
      <c r="A24" s="15">
        <v>17</v>
      </c>
      <c r="B24" s="124"/>
      <c r="C24" s="124"/>
      <c r="D24" s="125"/>
      <c r="E24" s="126"/>
      <c r="F24" s="46">
        <f t="shared" si="0"/>
        <v>0</v>
      </c>
    </row>
    <row r="25" spans="1:6" x14ac:dyDescent="0.3">
      <c r="A25" s="107">
        <v>18</v>
      </c>
      <c r="B25" s="124"/>
      <c r="C25" s="124"/>
      <c r="D25" s="125"/>
      <c r="E25" s="126"/>
      <c r="F25" s="46">
        <f t="shared" si="0"/>
        <v>0</v>
      </c>
    </row>
    <row r="26" spans="1:6" x14ac:dyDescent="0.3">
      <c r="A26" s="107">
        <v>19</v>
      </c>
      <c r="B26" s="124"/>
      <c r="C26" s="124"/>
      <c r="D26" s="125"/>
      <c r="E26" s="126"/>
      <c r="F26" s="46">
        <f t="shared" si="0"/>
        <v>0</v>
      </c>
    </row>
    <row r="27" spans="1:6" ht="13.5" thickBot="1" x14ac:dyDescent="0.35">
      <c r="A27" s="107">
        <v>20</v>
      </c>
      <c r="B27" s="124"/>
      <c r="C27" s="124"/>
      <c r="D27" s="125"/>
      <c r="E27" s="126"/>
      <c r="F27" s="46">
        <f t="shared" si="0"/>
        <v>0</v>
      </c>
    </row>
    <row r="28" spans="1:6" x14ac:dyDescent="0.3">
      <c r="A28" s="15">
        <v>21</v>
      </c>
      <c r="B28" s="124"/>
      <c r="C28" s="124"/>
      <c r="D28" s="125"/>
      <c r="E28" s="126"/>
      <c r="F28" s="46">
        <f t="shared" si="0"/>
        <v>0</v>
      </c>
    </row>
    <row r="29" spans="1:6" x14ac:dyDescent="0.3">
      <c r="A29" s="107">
        <v>22</v>
      </c>
      <c r="B29" s="124"/>
      <c r="C29" s="124"/>
      <c r="D29" s="125"/>
      <c r="E29" s="126"/>
      <c r="F29" s="46">
        <f t="shared" si="0"/>
        <v>0</v>
      </c>
    </row>
    <row r="30" spans="1:6" x14ac:dyDescent="0.3">
      <c r="A30" s="107">
        <v>23</v>
      </c>
      <c r="B30" s="124"/>
      <c r="C30" s="124"/>
      <c r="D30" s="125"/>
      <c r="E30" s="126"/>
      <c r="F30" s="46">
        <f t="shared" si="0"/>
        <v>0</v>
      </c>
    </row>
    <row r="31" spans="1:6" ht="13.5" thickBot="1" x14ac:dyDescent="0.35">
      <c r="A31" s="107">
        <v>24</v>
      </c>
      <c r="B31" s="124"/>
      <c r="C31" s="124"/>
      <c r="D31" s="125"/>
      <c r="E31" s="126"/>
      <c r="F31" s="46">
        <f t="shared" si="0"/>
        <v>0</v>
      </c>
    </row>
    <row r="32" spans="1:6" x14ac:dyDescent="0.3">
      <c r="A32" s="15">
        <v>25</v>
      </c>
      <c r="B32" s="124"/>
      <c r="C32" s="124"/>
      <c r="D32" s="125"/>
      <c r="E32" s="126"/>
      <c r="F32" s="46">
        <f t="shared" si="0"/>
        <v>0</v>
      </c>
    </row>
    <row r="33" spans="1:6" x14ac:dyDescent="0.3">
      <c r="A33" s="107">
        <v>26</v>
      </c>
      <c r="B33" s="124"/>
      <c r="C33" s="124"/>
      <c r="D33" s="125"/>
      <c r="E33" s="126"/>
      <c r="F33" s="46">
        <f t="shared" si="0"/>
        <v>0</v>
      </c>
    </row>
    <row r="34" spans="1:6" x14ac:dyDescent="0.3">
      <c r="A34" s="107">
        <v>27</v>
      </c>
      <c r="B34" s="124"/>
      <c r="C34" s="124"/>
      <c r="D34" s="125"/>
      <c r="E34" s="126"/>
      <c r="F34" s="46">
        <f t="shared" si="0"/>
        <v>0</v>
      </c>
    </row>
    <row r="35" spans="1:6" ht="13.5" thickBot="1" x14ac:dyDescent="0.35">
      <c r="A35" s="107">
        <v>28</v>
      </c>
      <c r="B35" s="124"/>
      <c r="C35" s="124"/>
      <c r="D35" s="125"/>
      <c r="E35" s="126"/>
      <c r="F35" s="46">
        <f t="shared" si="0"/>
        <v>0</v>
      </c>
    </row>
    <row r="36" spans="1:6" x14ac:dyDescent="0.3">
      <c r="A36" s="15">
        <v>29</v>
      </c>
      <c r="B36" s="124"/>
      <c r="C36" s="124"/>
      <c r="D36" s="125"/>
      <c r="E36" s="126"/>
      <c r="F36" s="46">
        <f t="shared" si="0"/>
        <v>0</v>
      </c>
    </row>
    <row r="37" spans="1:6" x14ac:dyDescent="0.3">
      <c r="A37" s="107">
        <v>30</v>
      </c>
      <c r="B37" s="124"/>
      <c r="C37" s="124"/>
      <c r="D37" s="125"/>
      <c r="E37" s="126"/>
      <c r="F37" s="46">
        <f t="shared" si="0"/>
        <v>0</v>
      </c>
    </row>
    <row r="38" spans="1:6" x14ac:dyDescent="0.3">
      <c r="A38" s="107">
        <v>31</v>
      </c>
      <c r="B38" s="124"/>
      <c r="C38" s="124"/>
      <c r="D38" s="125"/>
      <c r="E38" s="126"/>
      <c r="F38" s="46">
        <f t="shared" si="0"/>
        <v>0</v>
      </c>
    </row>
    <row r="39" spans="1:6" ht="13.5" thickBot="1" x14ac:dyDescent="0.35">
      <c r="A39" s="107">
        <v>32</v>
      </c>
      <c r="B39" s="124"/>
      <c r="C39" s="124"/>
      <c r="D39" s="125"/>
      <c r="E39" s="126"/>
      <c r="F39" s="46">
        <f t="shared" si="0"/>
        <v>0</v>
      </c>
    </row>
    <row r="40" spans="1:6" x14ac:dyDescent="0.3">
      <c r="A40" s="15">
        <v>33</v>
      </c>
      <c r="B40" s="124"/>
      <c r="C40" s="124"/>
      <c r="D40" s="125"/>
      <c r="E40" s="126"/>
      <c r="F40" s="46">
        <f t="shared" si="0"/>
        <v>0</v>
      </c>
    </row>
    <row r="41" spans="1:6" x14ac:dyDescent="0.3">
      <c r="A41" s="107">
        <v>34</v>
      </c>
      <c r="B41" s="124"/>
      <c r="C41" s="124"/>
      <c r="D41" s="125"/>
      <c r="E41" s="126"/>
      <c r="F41" s="46">
        <f t="shared" si="0"/>
        <v>0</v>
      </c>
    </row>
    <row r="42" spans="1:6" x14ac:dyDescent="0.3">
      <c r="A42" s="107">
        <v>35</v>
      </c>
      <c r="B42" s="124"/>
      <c r="C42" s="124"/>
      <c r="D42" s="125"/>
      <c r="E42" s="126"/>
      <c r="F42" s="46">
        <f t="shared" si="0"/>
        <v>0</v>
      </c>
    </row>
    <row r="43" spans="1:6" ht="13.5" thickBot="1" x14ac:dyDescent="0.35">
      <c r="A43" s="107">
        <v>36</v>
      </c>
      <c r="B43" s="124"/>
      <c r="C43" s="124"/>
      <c r="D43" s="125"/>
      <c r="E43" s="126"/>
      <c r="F43" s="46">
        <f t="shared" si="0"/>
        <v>0</v>
      </c>
    </row>
    <row r="44" spans="1:6" x14ac:dyDescent="0.3">
      <c r="A44" s="15">
        <v>37</v>
      </c>
      <c r="B44" s="124"/>
      <c r="C44" s="124"/>
      <c r="D44" s="125"/>
      <c r="E44" s="126"/>
      <c r="F44" s="46">
        <f t="shared" si="0"/>
        <v>0</v>
      </c>
    </row>
    <row r="45" spans="1:6" x14ac:dyDescent="0.3">
      <c r="A45" s="107">
        <v>38</v>
      </c>
      <c r="B45" s="124"/>
      <c r="C45" s="124"/>
      <c r="D45" s="125"/>
      <c r="E45" s="126"/>
      <c r="F45" s="46">
        <f t="shared" si="0"/>
        <v>0</v>
      </c>
    </row>
    <row r="46" spans="1:6" x14ac:dyDescent="0.3">
      <c r="A46" s="107">
        <v>39</v>
      </c>
      <c r="B46" s="124"/>
      <c r="C46" s="124"/>
      <c r="D46" s="125"/>
      <c r="E46" s="126"/>
      <c r="F46" s="46">
        <f t="shared" si="0"/>
        <v>0</v>
      </c>
    </row>
    <row r="47" spans="1:6" ht="13.5" thickBot="1" x14ac:dyDescent="0.35">
      <c r="A47" s="107">
        <v>40</v>
      </c>
      <c r="B47" s="127"/>
      <c r="C47" s="127"/>
      <c r="D47" s="128"/>
      <c r="E47" s="129"/>
      <c r="F47" s="46">
        <f t="shared" ref="F47:F107" si="1">E47*$C$5</f>
        <v>0</v>
      </c>
    </row>
    <row r="48" spans="1:6" x14ac:dyDescent="0.3">
      <c r="A48" s="15">
        <v>41</v>
      </c>
      <c r="B48" s="127"/>
      <c r="C48" s="127"/>
      <c r="D48" s="128"/>
      <c r="E48" s="129"/>
      <c r="F48" s="46">
        <f t="shared" si="1"/>
        <v>0</v>
      </c>
    </row>
    <row r="49" spans="1:6" x14ac:dyDescent="0.3">
      <c r="A49" s="107">
        <v>42</v>
      </c>
      <c r="B49" s="127"/>
      <c r="C49" s="127"/>
      <c r="D49" s="128"/>
      <c r="E49" s="129"/>
      <c r="F49" s="46">
        <f t="shared" si="1"/>
        <v>0</v>
      </c>
    </row>
    <row r="50" spans="1:6" x14ac:dyDescent="0.3">
      <c r="A50" s="107">
        <v>43</v>
      </c>
      <c r="B50" s="127"/>
      <c r="C50" s="127"/>
      <c r="D50" s="128"/>
      <c r="E50" s="129"/>
      <c r="F50" s="46">
        <f t="shared" si="1"/>
        <v>0</v>
      </c>
    </row>
    <row r="51" spans="1:6" ht="13.5" thickBot="1" x14ac:dyDescent="0.35">
      <c r="A51" s="107">
        <v>44</v>
      </c>
      <c r="B51" s="127"/>
      <c r="C51" s="127"/>
      <c r="D51" s="128"/>
      <c r="E51" s="129"/>
      <c r="F51" s="46">
        <f t="shared" si="1"/>
        <v>0</v>
      </c>
    </row>
    <row r="52" spans="1:6" x14ac:dyDescent="0.3">
      <c r="A52" s="15">
        <v>45</v>
      </c>
      <c r="B52" s="127"/>
      <c r="C52" s="127"/>
      <c r="D52" s="128"/>
      <c r="E52" s="129"/>
      <c r="F52" s="46">
        <f t="shared" si="1"/>
        <v>0</v>
      </c>
    </row>
    <row r="53" spans="1:6" x14ac:dyDescent="0.3">
      <c r="A53" s="107">
        <v>46</v>
      </c>
      <c r="B53" s="127"/>
      <c r="C53" s="127"/>
      <c r="D53" s="128"/>
      <c r="E53" s="129"/>
      <c r="F53" s="46">
        <f t="shared" si="1"/>
        <v>0</v>
      </c>
    </row>
    <row r="54" spans="1:6" x14ac:dyDescent="0.3">
      <c r="A54" s="107">
        <v>47</v>
      </c>
      <c r="B54" s="127"/>
      <c r="C54" s="127"/>
      <c r="D54" s="128"/>
      <c r="E54" s="129"/>
      <c r="F54" s="46">
        <f t="shared" si="1"/>
        <v>0</v>
      </c>
    </row>
    <row r="55" spans="1:6" ht="13.5" thickBot="1" x14ac:dyDescent="0.35">
      <c r="A55" s="107">
        <v>48</v>
      </c>
      <c r="B55" s="127"/>
      <c r="C55" s="127"/>
      <c r="D55" s="128"/>
      <c r="E55" s="129"/>
      <c r="F55" s="46">
        <f t="shared" si="1"/>
        <v>0</v>
      </c>
    </row>
    <row r="56" spans="1:6" x14ac:dyDescent="0.3">
      <c r="A56" s="15">
        <v>49</v>
      </c>
      <c r="B56" s="127"/>
      <c r="C56" s="127"/>
      <c r="D56" s="128"/>
      <c r="E56" s="129"/>
      <c r="F56" s="46">
        <f t="shared" si="1"/>
        <v>0</v>
      </c>
    </row>
    <row r="57" spans="1:6" x14ac:dyDescent="0.3">
      <c r="A57" s="107">
        <v>50</v>
      </c>
      <c r="B57" s="129"/>
      <c r="C57" s="129"/>
      <c r="D57" s="128"/>
      <c r="E57" s="129"/>
      <c r="F57" s="46">
        <f t="shared" si="1"/>
        <v>0</v>
      </c>
    </row>
    <row r="58" spans="1:6" x14ac:dyDescent="0.3">
      <c r="A58" s="107">
        <v>51</v>
      </c>
      <c r="B58" s="129"/>
      <c r="C58" s="129"/>
      <c r="D58" s="128"/>
      <c r="E58" s="129"/>
      <c r="F58" s="46">
        <f t="shared" si="1"/>
        <v>0</v>
      </c>
    </row>
    <row r="59" spans="1:6" ht="13.5" thickBot="1" x14ac:dyDescent="0.35">
      <c r="A59" s="107">
        <v>52</v>
      </c>
      <c r="B59" s="129"/>
      <c r="C59" s="129"/>
      <c r="D59" s="128"/>
      <c r="E59" s="129"/>
      <c r="F59" s="46">
        <f t="shared" si="1"/>
        <v>0</v>
      </c>
    </row>
    <row r="60" spans="1:6" x14ac:dyDescent="0.3">
      <c r="A60" s="15">
        <v>53</v>
      </c>
      <c r="B60" s="129"/>
      <c r="C60" s="129"/>
      <c r="D60" s="128"/>
      <c r="E60" s="129"/>
      <c r="F60" s="46">
        <f t="shared" si="1"/>
        <v>0</v>
      </c>
    </row>
    <row r="61" spans="1:6" x14ac:dyDescent="0.3">
      <c r="A61" s="107">
        <v>54</v>
      </c>
      <c r="B61" s="129"/>
      <c r="C61" s="129"/>
      <c r="D61" s="128"/>
      <c r="E61" s="129"/>
      <c r="F61" s="46">
        <f t="shared" si="1"/>
        <v>0</v>
      </c>
    </row>
    <row r="62" spans="1:6" x14ac:dyDescent="0.3">
      <c r="A62" s="107">
        <v>55</v>
      </c>
      <c r="B62" s="129"/>
      <c r="C62" s="129"/>
      <c r="D62" s="128"/>
      <c r="E62" s="129"/>
      <c r="F62" s="46">
        <f t="shared" si="1"/>
        <v>0</v>
      </c>
    </row>
    <row r="63" spans="1:6" ht="13.5" thickBot="1" x14ac:dyDescent="0.35">
      <c r="A63" s="107">
        <v>56</v>
      </c>
      <c r="B63" s="129"/>
      <c r="C63" s="129"/>
      <c r="D63" s="128"/>
      <c r="E63" s="129"/>
      <c r="F63" s="46">
        <f t="shared" si="1"/>
        <v>0</v>
      </c>
    </row>
    <row r="64" spans="1:6" x14ac:dyDescent="0.3">
      <c r="A64" s="15">
        <v>57</v>
      </c>
      <c r="B64" s="129"/>
      <c r="C64" s="129"/>
      <c r="D64" s="128"/>
      <c r="E64" s="129"/>
      <c r="F64" s="46">
        <f t="shared" si="1"/>
        <v>0</v>
      </c>
    </row>
    <row r="65" spans="1:6" x14ac:dyDescent="0.3">
      <c r="A65" s="107">
        <v>58</v>
      </c>
      <c r="B65" s="129"/>
      <c r="C65" s="129"/>
      <c r="D65" s="128"/>
      <c r="E65" s="129"/>
      <c r="F65" s="46">
        <f t="shared" si="1"/>
        <v>0</v>
      </c>
    </row>
    <row r="66" spans="1:6" x14ac:dyDescent="0.3">
      <c r="A66" s="107">
        <v>59</v>
      </c>
      <c r="B66" s="129"/>
      <c r="C66" s="129"/>
      <c r="D66" s="128"/>
      <c r="E66" s="129"/>
      <c r="F66" s="46">
        <f t="shared" si="1"/>
        <v>0</v>
      </c>
    </row>
    <row r="67" spans="1:6" ht="13.5" thickBot="1" x14ac:dyDescent="0.35">
      <c r="A67" s="107">
        <v>60</v>
      </c>
      <c r="B67" s="129"/>
      <c r="C67" s="129"/>
      <c r="D67" s="128"/>
      <c r="E67" s="129"/>
      <c r="F67" s="46">
        <f t="shared" si="1"/>
        <v>0</v>
      </c>
    </row>
    <row r="68" spans="1:6" x14ac:dyDescent="0.3">
      <c r="A68" s="15">
        <v>61</v>
      </c>
      <c r="B68" s="129"/>
      <c r="C68" s="129"/>
      <c r="D68" s="128"/>
      <c r="E68" s="129"/>
      <c r="F68" s="46">
        <f t="shared" si="1"/>
        <v>0</v>
      </c>
    </row>
    <row r="69" spans="1:6" x14ac:dyDescent="0.3">
      <c r="A69" s="107">
        <v>62</v>
      </c>
      <c r="B69" s="129"/>
      <c r="C69" s="129"/>
      <c r="D69" s="128"/>
      <c r="E69" s="129"/>
      <c r="F69" s="46">
        <f t="shared" si="1"/>
        <v>0</v>
      </c>
    </row>
    <row r="70" spans="1:6" x14ac:dyDescent="0.3">
      <c r="A70" s="107">
        <v>63</v>
      </c>
      <c r="B70" s="129"/>
      <c r="C70" s="129"/>
      <c r="D70" s="128"/>
      <c r="E70" s="129"/>
      <c r="F70" s="46">
        <f t="shared" si="1"/>
        <v>0</v>
      </c>
    </row>
    <row r="71" spans="1:6" ht="13.5" thickBot="1" x14ac:dyDescent="0.35">
      <c r="A71" s="107">
        <v>64</v>
      </c>
      <c r="B71" s="129"/>
      <c r="C71" s="129"/>
      <c r="D71" s="128"/>
      <c r="E71" s="129"/>
      <c r="F71" s="46">
        <f t="shared" si="1"/>
        <v>0</v>
      </c>
    </row>
    <row r="72" spans="1:6" x14ac:dyDescent="0.3">
      <c r="A72" s="15">
        <v>65</v>
      </c>
      <c r="B72" s="129"/>
      <c r="C72" s="129"/>
      <c r="D72" s="128"/>
      <c r="E72" s="129"/>
      <c r="F72" s="46">
        <f t="shared" si="1"/>
        <v>0</v>
      </c>
    </row>
    <row r="73" spans="1:6" x14ac:dyDescent="0.3">
      <c r="A73" s="107">
        <v>66</v>
      </c>
      <c r="B73" s="129"/>
      <c r="C73" s="129"/>
      <c r="D73" s="128"/>
      <c r="E73" s="129"/>
      <c r="F73" s="46">
        <f t="shared" si="1"/>
        <v>0</v>
      </c>
    </row>
    <row r="74" spans="1:6" x14ac:dyDescent="0.3">
      <c r="A74" s="107">
        <v>67</v>
      </c>
      <c r="B74" s="129"/>
      <c r="C74" s="129"/>
      <c r="D74" s="128"/>
      <c r="E74" s="129"/>
      <c r="F74" s="46">
        <f t="shared" si="1"/>
        <v>0</v>
      </c>
    </row>
    <row r="75" spans="1:6" ht="13.5" thickBot="1" x14ac:dyDescent="0.35">
      <c r="A75" s="107">
        <v>68</v>
      </c>
      <c r="B75" s="129"/>
      <c r="C75" s="129"/>
      <c r="D75" s="128"/>
      <c r="E75" s="129"/>
      <c r="F75" s="46">
        <f t="shared" si="1"/>
        <v>0</v>
      </c>
    </row>
    <row r="76" spans="1:6" x14ac:dyDescent="0.3">
      <c r="A76" s="15">
        <v>69</v>
      </c>
      <c r="B76" s="129"/>
      <c r="C76" s="129"/>
      <c r="D76" s="128"/>
      <c r="E76" s="129"/>
      <c r="F76" s="46">
        <f t="shared" si="1"/>
        <v>0</v>
      </c>
    </row>
    <row r="77" spans="1:6" x14ac:dyDescent="0.3">
      <c r="A77" s="107">
        <v>70</v>
      </c>
      <c r="B77" s="129"/>
      <c r="C77" s="129"/>
      <c r="D77" s="128"/>
      <c r="E77" s="129"/>
      <c r="F77" s="46">
        <f t="shared" si="1"/>
        <v>0</v>
      </c>
    </row>
    <row r="78" spans="1:6" x14ac:dyDescent="0.3">
      <c r="A78" s="107">
        <v>71</v>
      </c>
      <c r="B78" s="129"/>
      <c r="C78" s="129"/>
      <c r="D78" s="128"/>
      <c r="E78" s="129"/>
      <c r="F78" s="46">
        <f t="shared" si="1"/>
        <v>0</v>
      </c>
    </row>
    <row r="79" spans="1:6" ht="13.5" thickBot="1" x14ac:dyDescent="0.35">
      <c r="A79" s="107">
        <v>72</v>
      </c>
      <c r="B79" s="129"/>
      <c r="C79" s="129"/>
      <c r="D79" s="128"/>
      <c r="E79" s="129"/>
      <c r="F79" s="46">
        <f t="shared" si="1"/>
        <v>0</v>
      </c>
    </row>
    <row r="80" spans="1:6" x14ac:dyDescent="0.3">
      <c r="A80" s="15">
        <v>73</v>
      </c>
      <c r="B80" s="129"/>
      <c r="C80" s="129"/>
      <c r="D80" s="128"/>
      <c r="E80" s="129"/>
      <c r="F80" s="46">
        <f t="shared" si="1"/>
        <v>0</v>
      </c>
    </row>
    <row r="81" spans="1:6" x14ac:dyDescent="0.3">
      <c r="A81" s="107">
        <v>74</v>
      </c>
      <c r="B81" s="129"/>
      <c r="C81" s="129"/>
      <c r="D81" s="128"/>
      <c r="E81" s="129"/>
      <c r="F81" s="46">
        <f t="shared" si="1"/>
        <v>0</v>
      </c>
    </row>
    <row r="82" spans="1:6" x14ac:dyDescent="0.3">
      <c r="A82" s="107">
        <v>75</v>
      </c>
      <c r="B82" s="129"/>
      <c r="C82" s="129"/>
      <c r="D82" s="128"/>
      <c r="E82" s="129"/>
      <c r="F82" s="46">
        <f t="shared" si="1"/>
        <v>0</v>
      </c>
    </row>
    <row r="83" spans="1:6" ht="13.5" thickBot="1" x14ac:dyDescent="0.35">
      <c r="A83" s="107">
        <v>76</v>
      </c>
      <c r="B83" s="129"/>
      <c r="C83" s="129"/>
      <c r="D83" s="128"/>
      <c r="E83" s="129"/>
      <c r="F83" s="46">
        <f t="shared" si="1"/>
        <v>0</v>
      </c>
    </row>
    <row r="84" spans="1:6" x14ac:dyDescent="0.3">
      <c r="A84" s="15">
        <v>77</v>
      </c>
      <c r="B84" s="129"/>
      <c r="C84" s="129"/>
      <c r="D84" s="128"/>
      <c r="E84" s="129"/>
      <c r="F84" s="46">
        <f t="shared" si="1"/>
        <v>0</v>
      </c>
    </row>
    <row r="85" spans="1:6" x14ac:dyDescent="0.3">
      <c r="A85" s="107">
        <v>78</v>
      </c>
      <c r="B85" s="129"/>
      <c r="C85" s="129"/>
      <c r="D85" s="128"/>
      <c r="E85" s="129"/>
      <c r="F85" s="46">
        <f t="shared" si="1"/>
        <v>0</v>
      </c>
    </row>
    <row r="86" spans="1:6" x14ac:dyDescent="0.3">
      <c r="A86" s="107">
        <v>79</v>
      </c>
      <c r="B86" s="129"/>
      <c r="C86" s="129"/>
      <c r="D86" s="128"/>
      <c r="E86" s="129"/>
      <c r="F86" s="46">
        <f t="shared" si="1"/>
        <v>0</v>
      </c>
    </row>
    <row r="87" spans="1:6" ht="13.5" thickBot="1" x14ac:dyDescent="0.35">
      <c r="A87" s="107">
        <v>80</v>
      </c>
      <c r="B87" s="129"/>
      <c r="C87" s="129"/>
      <c r="D87" s="128"/>
      <c r="E87" s="129"/>
      <c r="F87" s="46">
        <f t="shared" si="1"/>
        <v>0</v>
      </c>
    </row>
    <row r="88" spans="1:6" x14ac:dyDescent="0.3">
      <c r="A88" s="15">
        <v>81</v>
      </c>
      <c r="B88" s="130"/>
      <c r="C88" s="130"/>
      <c r="D88" s="131"/>
      <c r="E88" s="130"/>
      <c r="F88" s="46">
        <f t="shared" si="1"/>
        <v>0</v>
      </c>
    </row>
    <row r="89" spans="1:6" ht="14.25" customHeight="1" x14ac:dyDescent="0.4">
      <c r="A89" s="107">
        <v>82</v>
      </c>
      <c r="B89" s="130"/>
      <c r="C89" s="132"/>
      <c r="D89" s="133"/>
      <c r="E89" s="132"/>
      <c r="F89" s="46">
        <f t="shared" si="1"/>
        <v>0</v>
      </c>
    </row>
    <row r="90" spans="1:6" x14ac:dyDescent="0.3">
      <c r="A90" s="107">
        <v>83</v>
      </c>
      <c r="B90" s="130"/>
      <c r="C90" s="130"/>
      <c r="D90" s="131"/>
      <c r="E90" s="130"/>
      <c r="F90" s="46">
        <f t="shared" si="1"/>
        <v>0</v>
      </c>
    </row>
    <row r="91" spans="1:6" ht="13.5" thickBot="1" x14ac:dyDescent="0.35">
      <c r="A91" s="107">
        <v>84</v>
      </c>
      <c r="B91" s="130"/>
      <c r="C91" s="130"/>
      <c r="D91" s="131"/>
      <c r="E91" s="130"/>
      <c r="F91" s="46">
        <f t="shared" si="1"/>
        <v>0</v>
      </c>
    </row>
    <row r="92" spans="1:6" x14ac:dyDescent="0.3">
      <c r="A92" s="15">
        <v>85</v>
      </c>
      <c r="B92" s="130"/>
      <c r="C92" s="130"/>
      <c r="D92" s="131"/>
      <c r="E92" s="130"/>
      <c r="F92" s="46">
        <f t="shared" si="1"/>
        <v>0</v>
      </c>
    </row>
    <row r="93" spans="1:6" x14ac:dyDescent="0.3">
      <c r="A93" s="107">
        <v>86</v>
      </c>
      <c r="B93" s="130"/>
      <c r="C93" s="130"/>
      <c r="D93" s="131"/>
      <c r="E93" s="130"/>
      <c r="F93" s="46">
        <f t="shared" si="1"/>
        <v>0</v>
      </c>
    </row>
    <row r="94" spans="1:6" x14ac:dyDescent="0.3">
      <c r="A94" s="107">
        <v>87</v>
      </c>
      <c r="B94" s="130"/>
      <c r="C94" s="130"/>
      <c r="D94" s="131"/>
      <c r="E94" s="130"/>
      <c r="F94" s="46">
        <f t="shared" si="1"/>
        <v>0</v>
      </c>
    </row>
    <row r="95" spans="1:6" ht="13.5" thickBot="1" x14ac:dyDescent="0.35">
      <c r="A95" s="107">
        <v>88</v>
      </c>
      <c r="B95" s="130"/>
      <c r="C95" s="130"/>
      <c r="D95" s="131"/>
      <c r="E95" s="130"/>
      <c r="F95" s="46">
        <f t="shared" si="1"/>
        <v>0</v>
      </c>
    </row>
    <row r="96" spans="1:6" x14ac:dyDescent="0.3">
      <c r="A96" s="15">
        <v>89</v>
      </c>
      <c r="B96" s="130"/>
      <c r="C96" s="130"/>
      <c r="D96" s="131"/>
      <c r="E96" s="130"/>
      <c r="F96" s="46">
        <f t="shared" si="1"/>
        <v>0</v>
      </c>
    </row>
    <row r="97" spans="1:6" x14ac:dyDescent="0.3">
      <c r="A97" s="107">
        <v>90</v>
      </c>
      <c r="B97" s="130"/>
      <c r="C97" s="130"/>
      <c r="D97" s="131"/>
      <c r="E97" s="130"/>
      <c r="F97" s="46">
        <f t="shared" si="1"/>
        <v>0</v>
      </c>
    </row>
    <row r="98" spans="1:6" x14ac:dyDescent="0.3">
      <c r="A98" s="107">
        <v>91</v>
      </c>
      <c r="B98" s="130"/>
      <c r="C98" s="130"/>
      <c r="D98" s="131"/>
      <c r="E98" s="130"/>
      <c r="F98" s="46">
        <f t="shared" si="1"/>
        <v>0</v>
      </c>
    </row>
    <row r="99" spans="1:6" ht="13.5" thickBot="1" x14ac:dyDescent="0.35">
      <c r="A99" s="107">
        <v>92</v>
      </c>
      <c r="B99" s="130"/>
      <c r="C99" s="130"/>
      <c r="D99" s="131"/>
      <c r="E99" s="130"/>
      <c r="F99" s="46">
        <f t="shared" si="1"/>
        <v>0</v>
      </c>
    </row>
    <row r="100" spans="1:6" x14ac:dyDescent="0.3">
      <c r="A100" s="15">
        <v>93</v>
      </c>
      <c r="B100" s="130"/>
      <c r="C100" s="130"/>
      <c r="D100" s="131"/>
      <c r="E100" s="130"/>
      <c r="F100" s="46">
        <f t="shared" si="1"/>
        <v>0</v>
      </c>
    </row>
    <row r="101" spans="1:6" x14ac:dyDescent="0.3">
      <c r="A101" s="107">
        <v>94</v>
      </c>
      <c r="B101" s="130"/>
      <c r="C101" s="130"/>
      <c r="D101" s="131"/>
      <c r="E101" s="130"/>
      <c r="F101" s="46">
        <f t="shared" si="1"/>
        <v>0</v>
      </c>
    </row>
    <row r="102" spans="1:6" x14ac:dyDescent="0.3">
      <c r="A102" s="107">
        <v>95</v>
      </c>
      <c r="B102" s="130"/>
      <c r="C102" s="130"/>
      <c r="D102" s="131"/>
      <c r="E102" s="130"/>
      <c r="F102" s="46">
        <f t="shared" si="1"/>
        <v>0</v>
      </c>
    </row>
    <row r="103" spans="1:6" ht="13.5" thickBot="1" x14ac:dyDescent="0.35">
      <c r="A103" s="107">
        <v>96</v>
      </c>
      <c r="B103" s="130"/>
      <c r="C103" s="130"/>
      <c r="D103" s="131"/>
      <c r="E103" s="130"/>
      <c r="F103" s="46">
        <f t="shared" si="1"/>
        <v>0</v>
      </c>
    </row>
    <row r="104" spans="1:6" x14ac:dyDescent="0.3">
      <c r="A104" s="15">
        <v>97</v>
      </c>
      <c r="B104" s="130"/>
      <c r="C104" s="130"/>
      <c r="D104" s="131"/>
      <c r="E104" s="130"/>
      <c r="F104" s="46">
        <f t="shared" si="1"/>
        <v>0</v>
      </c>
    </row>
    <row r="105" spans="1:6" x14ac:dyDescent="0.3">
      <c r="A105" s="107">
        <v>98</v>
      </c>
      <c r="B105" s="130"/>
      <c r="C105" s="130"/>
      <c r="D105" s="131"/>
      <c r="E105" s="130"/>
      <c r="F105" s="46">
        <f t="shared" si="1"/>
        <v>0</v>
      </c>
    </row>
    <row r="106" spans="1:6" x14ac:dyDescent="0.3">
      <c r="A106" s="107">
        <v>99</v>
      </c>
      <c r="B106" s="130"/>
      <c r="C106" s="130"/>
      <c r="D106" s="131"/>
      <c r="E106" s="130"/>
      <c r="F106" s="46">
        <f t="shared" si="1"/>
        <v>0</v>
      </c>
    </row>
    <row r="107" spans="1:6" x14ac:dyDescent="0.3">
      <c r="A107" s="107">
        <v>100</v>
      </c>
      <c r="B107" s="130"/>
      <c r="C107" s="130"/>
      <c r="D107" s="131"/>
      <c r="E107" s="130"/>
      <c r="F107" s="46">
        <f t="shared" si="1"/>
        <v>0</v>
      </c>
    </row>
    <row r="108" spans="1:6" ht="13.5" thickBot="1" x14ac:dyDescent="0.35"/>
    <row r="109" spans="1:6" ht="16" thickBot="1" x14ac:dyDescent="0.4">
      <c r="A109" s="25"/>
      <c r="B109" s="34"/>
      <c r="C109" s="176" t="s">
        <v>15</v>
      </c>
      <c r="D109" s="176"/>
      <c r="E109" s="63">
        <f>SUM(E8:E107)</f>
        <v>0</v>
      </c>
      <c r="F109" s="32">
        <f>SUM(F8:F107)</f>
        <v>0</v>
      </c>
    </row>
  </sheetData>
  <mergeCells count="5">
    <mergeCell ref="C109:D109"/>
    <mergeCell ref="A3:B3"/>
    <mergeCell ref="A5:B5"/>
    <mergeCell ref="C3:F3"/>
    <mergeCell ref="A1:F1"/>
  </mergeCells>
  <phoneticPr fontId="3" type="noConversion"/>
  <pageMargins left="0.70866141732283472" right="0.70866141732283472" top="0.98425196850393704"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workbookViewId="0">
      <selection activeCell="P29" sqref="P29"/>
    </sheetView>
  </sheetViews>
  <sheetFormatPr defaultColWidth="8.81640625" defaultRowHeight="12.5" x14ac:dyDescent="0.25"/>
  <cols>
    <col min="1" max="1" width="3.7265625" customWidth="1"/>
    <col min="2" max="2" width="15.7265625" customWidth="1"/>
    <col min="3" max="3" width="16.81640625" customWidth="1"/>
    <col min="4" max="4" width="23.54296875" customWidth="1"/>
    <col min="5" max="5" width="13.81640625" customWidth="1"/>
    <col min="6" max="6" width="14.1796875" customWidth="1"/>
  </cols>
  <sheetData>
    <row r="1" spans="1:6" ht="35" x14ac:dyDescent="0.7">
      <c r="A1" s="170" t="s">
        <v>65</v>
      </c>
      <c r="B1" s="170"/>
      <c r="C1" s="170"/>
      <c r="D1" s="170"/>
      <c r="E1" s="170"/>
      <c r="F1" s="170"/>
    </row>
    <row r="2" spans="1:6" s="19" customFormat="1" ht="35" x14ac:dyDescent="0.7">
      <c r="A2" s="183" t="s">
        <v>66</v>
      </c>
      <c r="B2" s="183"/>
      <c r="C2" s="183"/>
      <c r="D2" s="183"/>
      <c r="E2" s="183"/>
      <c r="F2" s="183"/>
    </row>
    <row r="3" spans="1:6" s="1" customFormat="1" ht="6" customHeight="1" thickBot="1" x14ac:dyDescent="0.35">
      <c r="F3" s="3"/>
    </row>
    <row r="4" spans="1:6" s="19" customFormat="1" ht="18" thickBot="1" x14ac:dyDescent="0.4">
      <c r="A4" s="177" t="s">
        <v>19</v>
      </c>
      <c r="B4" s="178"/>
      <c r="C4" s="181">
        <f>Basisgegevens!B3</f>
        <v>0</v>
      </c>
      <c r="D4" s="181"/>
      <c r="E4" s="181"/>
      <c r="F4" s="182"/>
    </row>
    <row r="5" spans="1:6" s="19" customFormat="1" ht="4.5" customHeight="1" thickBot="1" x14ac:dyDescent="0.4">
      <c r="F5" s="20"/>
    </row>
    <row r="6" spans="1:6" s="1" customFormat="1" ht="13.5" thickBot="1" x14ac:dyDescent="0.35">
      <c r="A6" s="27" t="s">
        <v>13</v>
      </c>
      <c r="B6" s="28" t="s">
        <v>64</v>
      </c>
      <c r="C6" s="195" t="s">
        <v>68</v>
      </c>
      <c r="D6" s="195"/>
      <c r="E6" s="28" t="s">
        <v>67</v>
      </c>
      <c r="F6" s="29"/>
    </row>
    <row r="7" spans="1:6" s="1" customFormat="1" ht="13.5" thickBot="1" x14ac:dyDescent="0.35">
      <c r="A7" s="15">
        <v>1</v>
      </c>
      <c r="B7" s="44">
        <f>Aandeelhoudersregister!C8</f>
        <v>0</v>
      </c>
      <c r="C7" s="196"/>
      <c r="D7" s="197"/>
      <c r="E7" s="198"/>
      <c r="F7" s="199"/>
    </row>
    <row r="8" spans="1:6" s="1" customFormat="1" ht="13.5" thickBot="1" x14ac:dyDescent="0.35">
      <c r="A8" s="107">
        <v>2</v>
      </c>
      <c r="B8" s="44">
        <f>Aandeelhoudersregister!C9</f>
        <v>0</v>
      </c>
      <c r="C8" s="134"/>
      <c r="D8" s="135"/>
      <c r="E8" s="136"/>
      <c r="F8" s="137"/>
    </row>
    <row r="9" spans="1:6" s="1" customFormat="1" ht="13.5" thickBot="1" x14ac:dyDescent="0.35">
      <c r="A9" s="107">
        <v>3</v>
      </c>
      <c r="B9" s="44">
        <f>Aandeelhoudersregister!C10</f>
        <v>0</v>
      </c>
      <c r="C9" s="134"/>
      <c r="D9" s="135"/>
      <c r="E9" s="136"/>
      <c r="F9" s="137"/>
    </row>
    <row r="10" spans="1:6" s="1" customFormat="1" ht="13.5" thickBot="1" x14ac:dyDescent="0.35">
      <c r="A10" s="107">
        <v>4</v>
      </c>
      <c r="B10" s="44">
        <f>Aandeelhoudersregister!C11</f>
        <v>0</v>
      </c>
      <c r="C10" s="134"/>
      <c r="D10" s="135"/>
      <c r="E10" s="136"/>
      <c r="F10" s="137"/>
    </row>
    <row r="11" spans="1:6" s="1" customFormat="1" ht="13.5" thickBot="1" x14ac:dyDescent="0.35">
      <c r="A11" s="15">
        <v>5</v>
      </c>
      <c r="B11" s="44">
        <f>Aandeelhoudersregister!C12</f>
        <v>0</v>
      </c>
      <c r="C11" s="134"/>
      <c r="D11" s="135"/>
      <c r="E11" s="136"/>
      <c r="F11" s="137"/>
    </row>
    <row r="12" spans="1:6" s="1" customFormat="1" ht="13.5" thickBot="1" x14ac:dyDescent="0.35">
      <c r="A12" s="107">
        <v>6</v>
      </c>
      <c r="B12" s="44">
        <f>Aandeelhoudersregister!C13</f>
        <v>0</v>
      </c>
      <c r="C12" s="134"/>
      <c r="D12" s="135"/>
      <c r="E12" s="136"/>
      <c r="F12" s="137"/>
    </row>
    <row r="13" spans="1:6" s="1" customFormat="1" ht="13.5" thickBot="1" x14ac:dyDescent="0.35">
      <c r="A13" s="107">
        <v>7</v>
      </c>
      <c r="B13" s="44">
        <f>Aandeelhoudersregister!C14</f>
        <v>0</v>
      </c>
      <c r="C13" s="134"/>
      <c r="D13" s="135"/>
      <c r="E13" s="136"/>
      <c r="F13" s="137"/>
    </row>
    <row r="14" spans="1:6" s="1" customFormat="1" ht="13.5" thickBot="1" x14ac:dyDescent="0.35">
      <c r="A14" s="107">
        <v>8</v>
      </c>
      <c r="B14" s="44">
        <f>Aandeelhoudersregister!C15</f>
        <v>0</v>
      </c>
      <c r="C14" s="134"/>
      <c r="D14" s="135"/>
      <c r="E14" s="136"/>
      <c r="F14" s="137"/>
    </row>
    <row r="15" spans="1:6" s="1" customFormat="1" ht="13.5" thickBot="1" x14ac:dyDescent="0.35">
      <c r="A15" s="15">
        <v>9</v>
      </c>
      <c r="B15" s="44">
        <f>Aandeelhoudersregister!C16</f>
        <v>0</v>
      </c>
      <c r="C15" s="134"/>
      <c r="D15" s="135"/>
      <c r="E15" s="136"/>
      <c r="F15" s="137"/>
    </row>
    <row r="16" spans="1:6" s="1" customFormat="1" ht="13.5" thickBot="1" x14ac:dyDescent="0.35">
      <c r="A16" s="107">
        <v>10</v>
      </c>
      <c r="B16" s="44">
        <f>Aandeelhoudersregister!C17</f>
        <v>0</v>
      </c>
      <c r="C16" s="134"/>
      <c r="D16" s="135"/>
      <c r="E16" s="136"/>
      <c r="F16" s="137"/>
    </row>
    <row r="17" spans="1:6" s="1" customFormat="1" ht="13.5" thickBot="1" x14ac:dyDescent="0.35">
      <c r="A17" s="107">
        <v>11</v>
      </c>
      <c r="B17" s="44">
        <f>Aandeelhoudersregister!C18</f>
        <v>0</v>
      </c>
      <c r="C17" s="134"/>
      <c r="D17" s="135"/>
      <c r="E17" s="136"/>
      <c r="F17" s="137"/>
    </row>
    <row r="18" spans="1:6" s="1" customFormat="1" ht="13.5" thickBot="1" x14ac:dyDescent="0.35">
      <c r="A18" s="107">
        <v>12</v>
      </c>
      <c r="B18" s="44">
        <f>Aandeelhoudersregister!C19</f>
        <v>0</v>
      </c>
      <c r="C18" s="134"/>
      <c r="D18" s="135"/>
      <c r="E18" s="136"/>
      <c r="F18" s="137"/>
    </row>
    <row r="19" spans="1:6" s="1" customFormat="1" ht="13.5" thickBot="1" x14ac:dyDescent="0.35">
      <c r="A19" s="15">
        <v>13</v>
      </c>
      <c r="B19" s="44">
        <f>Aandeelhoudersregister!C20</f>
        <v>0</v>
      </c>
      <c r="C19" s="134"/>
      <c r="D19" s="135"/>
      <c r="E19" s="136"/>
      <c r="F19" s="137"/>
    </row>
    <row r="20" spans="1:6" s="1" customFormat="1" ht="13.5" thickBot="1" x14ac:dyDescent="0.35">
      <c r="A20" s="107">
        <v>14</v>
      </c>
      <c r="B20" s="44">
        <f>Aandeelhoudersregister!C21</f>
        <v>0</v>
      </c>
      <c r="C20" s="134"/>
      <c r="D20" s="135"/>
      <c r="E20" s="136"/>
      <c r="F20" s="137"/>
    </row>
    <row r="21" spans="1:6" s="1" customFormat="1" ht="13.5" thickBot="1" x14ac:dyDescent="0.35">
      <c r="A21" s="107">
        <v>15</v>
      </c>
      <c r="B21" s="44">
        <f>Aandeelhoudersregister!C22</f>
        <v>0</v>
      </c>
      <c r="C21" s="134"/>
      <c r="D21" s="135"/>
      <c r="E21" s="136"/>
      <c r="F21" s="137"/>
    </row>
    <row r="22" spans="1:6" s="1" customFormat="1" ht="13.5" thickBot="1" x14ac:dyDescent="0.35">
      <c r="A22" s="107">
        <v>16</v>
      </c>
      <c r="B22" s="44">
        <f>Aandeelhoudersregister!C23</f>
        <v>0</v>
      </c>
      <c r="C22" s="134"/>
      <c r="D22" s="135"/>
      <c r="E22" s="136"/>
      <c r="F22" s="137"/>
    </row>
    <row r="23" spans="1:6" s="1" customFormat="1" ht="13.5" thickBot="1" x14ac:dyDescent="0.35">
      <c r="A23" s="15">
        <v>17</v>
      </c>
      <c r="B23" s="44">
        <f>Aandeelhoudersregister!C24</f>
        <v>0</v>
      </c>
      <c r="C23" s="134"/>
      <c r="D23" s="135"/>
      <c r="E23" s="136"/>
      <c r="F23" s="137"/>
    </row>
    <row r="24" spans="1:6" s="1" customFormat="1" ht="13.5" thickBot="1" x14ac:dyDescent="0.35">
      <c r="A24" s="107">
        <v>18</v>
      </c>
      <c r="B24" s="44">
        <f>Aandeelhoudersregister!C25</f>
        <v>0</v>
      </c>
      <c r="C24" s="134"/>
      <c r="D24" s="135"/>
      <c r="E24" s="136"/>
      <c r="F24" s="137"/>
    </row>
    <row r="25" spans="1:6" s="1" customFormat="1" ht="13.5" thickBot="1" x14ac:dyDescent="0.35">
      <c r="A25" s="107">
        <v>19</v>
      </c>
      <c r="B25" s="44">
        <f>Aandeelhoudersregister!C26</f>
        <v>0</v>
      </c>
      <c r="C25" s="134"/>
      <c r="D25" s="135"/>
      <c r="E25" s="136"/>
      <c r="F25" s="137"/>
    </row>
    <row r="26" spans="1:6" s="1" customFormat="1" ht="13.5" thickBot="1" x14ac:dyDescent="0.35">
      <c r="A26" s="107">
        <v>20</v>
      </c>
      <c r="B26" s="44">
        <f>Aandeelhoudersregister!C27</f>
        <v>0</v>
      </c>
      <c r="C26" s="134"/>
      <c r="D26" s="135"/>
      <c r="E26" s="136"/>
      <c r="F26" s="137"/>
    </row>
    <row r="27" spans="1:6" s="1" customFormat="1" ht="13.5" thickBot="1" x14ac:dyDescent="0.35">
      <c r="A27" s="15">
        <v>21</v>
      </c>
      <c r="B27" s="44">
        <f>Aandeelhoudersregister!C28</f>
        <v>0</v>
      </c>
      <c r="C27" s="134"/>
      <c r="D27" s="135"/>
      <c r="E27" s="136"/>
      <c r="F27" s="137"/>
    </row>
    <row r="28" spans="1:6" s="1" customFormat="1" ht="13.5" thickBot="1" x14ac:dyDescent="0.35">
      <c r="A28" s="107">
        <v>22</v>
      </c>
      <c r="B28" s="44">
        <f>Aandeelhoudersregister!C29</f>
        <v>0</v>
      </c>
      <c r="C28" s="134"/>
      <c r="D28" s="135"/>
      <c r="E28" s="136"/>
      <c r="F28" s="137"/>
    </row>
    <row r="29" spans="1:6" s="1" customFormat="1" ht="13.5" thickBot="1" x14ac:dyDescent="0.35">
      <c r="A29" s="107">
        <v>23</v>
      </c>
      <c r="B29" s="44">
        <f>Aandeelhoudersregister!C30</f>
        <v>0</v>
      </c>
      <c r="C29" s="134"/>
      <c r="D29" s="135"/>
      <c r="E29" s="136"/>
      <c r="F29" s="137"/>
    </row>
    <row r="30" spans="1:6" s="1" customFormat="1" ht="13.5" thickBot="1" x14ac:dyDescent="0.35">
      <c r="A30" s="107">
        <v>24</v>
      </c>
      <c r="B30" s="44">
        <f>Aandeelhoudersregister!C31</f>
        <v>0</v>
      </c>
      <c r="C30" s="134"/>
      <c r="D30" s="135"/>
      <c r="E30" s="136"/>
      <c r="F30" s="137"/>
    </row>
    <row r="31" spans="1:6" s="1" customFormat="1" ht="13.5" thickBot="1" x14ac:dyDescent="0.35">
      <c r="A31" s="15">
        <v>25</v>
      </c>
      <c r="B31" s="44">
        <f>Aandeelhoudersregister!C32</f>
        <v>0</v>
      </c>
      <c r="C31" s="134"/>
      <c r="D31" s="135"/>
      <c r="E31" s="136"/>
      <c r="F31" s="137"/>
    </row>
    <row r="32" spans="1:6" s="1" customFormat="1" ht="13.5" thickBot="1" x14ac:dyDescent="0.35">
      <c r="A32" s="107">
        <v>26</v>
      </c>
      <c r="B32" s="44">
        <f>Aandeelhoudersregister!C33</f>
        <v>0</v>
      </c>
      <c r="C32" s="134"/>
      <c r="D32" s="135"/>
      <c r="E32" s="136"/>
      <c r="F32" s="137"/>
    </row>
    <row r="33" spans="1:6" s="1" customFormat="1" ht="13.5" thickBot="1" x14ac:dyDescent="0.35">
      <c r="A33" s="107">
        <v>27</v>
      </c>
      <c r="B33" s="44">
        <f>Aandeelhoudersregister!C34</f>
        <v>0</v>
      </c>
      <c r="C33" s="134"/>
      <c r="D33" s="135"/>
      <c r="E33" s="136"/>
      <c r="F33" s="137"/>
    </row>
    <row r="34" spans="1:6" s="1" customFormat="1" ht="13.5" thickBot="1" x14ac:dyDescent="0.35">
      <c r="A34" s="107">
        <v>28</v>
      </c>
      <c r="B34" s="44">
        <f>Aandeelhoudersregister!C35</f>
        <v>0</v>
      </c>
      <c r="C34" s="134"/>
      <c r="D34" s="135"/>
      <c r="E34" s="136"/>
      <c r="F34" s="137"/>
    </row>
    <row r="35" spans="1:6" s="1" customFormat="1" ht="13.5" thickBot="1" x14ac:dyDescent="0.35">
      <c r="A35" s="15">
        <v>29</v>
      </c>
      <c r="B35" s="44">
        <f>Aandeelhoudersregister!C36</f>
        <v>0</v>
      </c>
      <c r="C35" s="134"/>
      <c r="D35" s="135"/>
      <c r="E35" s="136"/>
      <c r="F35" s="137"/>
    </row>
    <row r="36" spans="1:6" s="1" customFormat="1" ht="13.5" thickBot="1" x14ac:dyDescent="0.35">
      <c r="A36" s="107">
        <v>30</v>
      </c>
      <c r="B36" s="44">
        <f>Aandeelhoudersregister!C37</f>
        <v>0</v>
      </c>
      <c r="C36" s="134"/>
      <c r="D36" s="135"/>
      <c r="E36" s="136"/>
      <c r="F36" s="137"/>
    </row>
    <row r="37" spans="1:6" s="1" customFormat="1" ht="13.5" thickBot="1" x14ac:dyDescent="0.35">
      <c r="A37" s="107">
        <v>31</v>
      </c>
      <c r="B37" s="44">
        <f>Aandeelhoudersregister!C38</f>
        <v>0</v>
      </c>
      <c r="C37" s="134"/>
      <c r="D37" s="135"/>
      <c r="E37" s="136"/>
      <c r="F37" s="137"/>
    </row>
    <row r="38" spans="1:6" s="1" customFormat="1" ht="13.5" thickBot="1" x14ac:dyDescent="0.35">
      <c r="A38" s="107">
        <v>32</v>
      </c>
      <c r="B38" s="44">
        <f>Aandeelhoudersregister!C39</f>
        <v>0</v>
      </c>
      <c r="C38" s="134"/>
      <c r="D38" s="135"/>
      <c r="E38" s="136"/>
      <c r="F38" s="137"/>
    </row>
    <row r="39" spans="1:6" s="1" customFormat="1" ht="13.5" thickBot="1" x14ac:dyDescent="0.35">
      <c r="A39" s="15">
        <v>33</v>
      </c>
      <c r="B39" s="44">
        <f>Aandeelhoudersregister!C40</f>
        <v>0</v>
      </c>
      <c r="C39" s="134"/>
      <c r="D39" s="135"/>
      <c r="E39" s="136"/>
      <c r="F39" s="137"/>
    </row>
    <row r="40" spans="1:6" s="1" customFormat="1" ht="13.5" thickBot="1" x14ac:dyDescent="0.35">
      <c r="A40" s="107">
        <v>34</v>
      </c>
      <c r="B40" s="44">
        <f>Aandeelhoudersregister!C41</f>
        <v>0</v>
      </c>
      <c r="C40" s="134"/>
      <c r="D40" s="135"/>
      <c r="E40" s="136"/>
      <c r="F40" s="137"/>
    </row>
    <row r="41" spans="1:6" s="1" customFormat="1" ht="13.5" thickBot="1" x14ac:dyDescent="0.35">
      <c r="A41" s="107">
        <v>35</v>
      </c>
      <c r="B41" s="44">
        <f>Aandeelhoudersregister!C42</f>
        <v>0</v>
      </c>
      <c r="C41" s="134"/>
      <c r="D41" s="135"/>
      <c r="E41" s="136"/>
      <c r="F41" s="137"/>
    </row>
    <row r="42" spans="1:6" s="1" customFormat="1" ht="13.5" thickBot="1" x14ac:dyDescent="0.35">
      <c r="A42" s="107">
        <v>36</v>
      </c>
      <c r="B42" s="44">
        <f>Aandeelhoudersregister!C43</f>
        <v>0</v>
      </c>
      <c r="C42" s="134"/>
      <c r="D42" s="135"/>
      <c r="E42" s="136"/>
      <c r="F42" s="137"/>
    </row>
    <row r="43" spans="1:6" s="1" customFormat="1" ht="13.5" thickBot="1" x14ac:dyDescent="0.35">
      <c r="A43" s="15">
        <v>37</v>
      </c>
      <c r="B43" s="44">
        <f>Aandeelhoudersregister!C44</f>
        <v>0</v>
      </c>
      <c r="C43" s="134"/>
      <c r="D43" s="135"/>
      <c r="E43" s="136"/>
      <c r="F43" s="137"/>
    </row>
    <row r="44" spans="1:6" s="1" customFormat="1" ht="13.5" thickBot="1" x14ac:dyDescent="0.35">
      <c r="A44" s="107">
        <v>38</v>
      </c>
      <c r="B44" s="44">
        <f>Aandeelhoudersregister!C45</f>
        <v>0</v>
      </c>
      <c r="C44" s="134"/>
      <c r="D44" s="135"/>
      <c r="E44" s="136"/>
      <c r="F44" s="137"/>
    </row>
    <row r="45" spans="1:6" s="1" customFormat="1" ht="13.5" thickBot="1" x14ac:dyDescent="0.35">
      <c r="A45" s="107">
        <v>39</v>
      </c>
      <c r="B45" s="44">
        <f>Aandeelhoudersregister!C46</f>
        <v>0</v>
      </c>
      <c r="C45" s="134"/>
      <c r="D45" s="135"/>
      <c r="E45" s="136"/>
      <c r="F45" s="137"/>
    </row>
    <row r="46" spans="1:6" s="1" customFormat="1" ht="13.5" thickBot="1" x14ac:dyDescent="0.35">
      <c r="A46" s="107">
        <v>40</v>
      </c>
      <c r="B46" s="44">
        <f>Aandeelhoudersregister!C47</f>
        <v>0</v>
      </c>
      <c r="C46" s="134"/>
      <c r="D46" s="135"/>
      <c r="E46" s="136"/>
      <c r="F46" s="137"/>
    </row>
    <row r="47" spans="1:6" s="1" customFormat="1" ht="13.5" thickBot="1" x14ac:dyDescent="0.35">
      <c r="A47" s="15">
        <v>41</v>
      </c>
      <c r="B47" s="44">
        <f>Aandeelhoudersregister!C48</f>
        <v>0</v>
      </c>
      <c r="C47" s="134"/>
      <c r="D47" s="135"/>
      <c r="E47" s="136"/>
      <c r="F47" s="137"/>
    </row>
    <row r="48" spans="1:6" s="1" customFormat="1" ht="13.5" thickBot="1" x14ac:dyDescent="0.35">
      <c r="A48" s="107">
        <v>42</v>
      </c>
      <c r="B48" s="44">
        <f>Aandeelhoudersregister!C49</f>
        <v>0</v>
      </c>
      <c r="C48" s="134"/>
      <c r="D48" s="135"/>
      <c r="E48" s="136"/>
      <c r="F48" s="137"/>
    </row>
    <row r="49" spans="1:6" s="1" customFormat="1" ht="13.5" thickBot="1" x14ac:dyDescent="0.35">
      <c r="A49" s="107">
        <v>43</v>
      </c>
      <c r="B49" s="44">
        <f>Aandeelhoudersregister!C50</f>
        <v>0</v>
      </c>
      <c r="C49" s="134"/>
      <c r="D49" s="135"/>
      <c r="E49" s="136"/>
      <c r="F49" s="137"/>
    </row>
    <row r="50" spans="1:6" s="1" customFormat="1" ht="13.5" thickBot="1" x14ac:dyDescent="0.35">
      <c r="A50" s="107">
        <v>44</v>
      </c>
      <c r="B50" s="44">
        <f>Aandeelhoudersregister!C51</f>
        <v>0</v>
      </c>
      <c r="C50" s="134"/>
      <c r="D50" s="135"/>
      <c r="E50" s="136"/>
      <c r="F50" s="137"/>
    </row>
    <row r="51" spans="1:6" s="1" customFormat="1" ht="13.5" thickBot="1" x14ac:dyDescent="0.35">
      <c r="A51" s="15">
        <v>45</v>
      </c>
      <c r="B51" s="44">
        <f>Aandeelhoudersregister!C52</f>
        <v>0</v>
      </c>
      <c r="C51" s="134"/>
      <c r="D51" s="135"/>
      <c r="E51" s="136"/>
      <c r="F51" s="137"/>
    </row>
    <row r="52" spans="1:6" s="1" customFormat="1" ht="13.5" thickBot="1" x14ac:dyDescent="0.35">
      <c r="A52" s="107">
        <v>46</v>
      </c>
      <c r="B52" s="44">
        <f>Aandeelhoudersregister!C53</f>
        <v>0</v>
      </c>
      <c r="C52" s="134"/>
      <c r="D52" s="135"/>
      <c r="E52" s="136"/>
      <c r="F52" s="137"/>
    </row>
    <row r="53" spans="1:6" s="1" customFormat="1" ht="13.5" thickBot="1" x14ac:dyDescent="0.35">
      <c r="A53" s="107">
        <v>47</v>
      </c>
      <c r="B53" s="44">
        <f>Aandeelhoudersregister!C54</f>
        <v>0</v>
      </c>
      <c r="C53" s="134"/>
      <c r="D53" s="135"/>
      <c r="E53" s="136"/>
      <c r="F53" s="137"/>
    </row>
    <row r="54" spans="1:6" s="1" customFormat="1" ht="13.5" thickBot="1" x14ac:dyDescent="0.35">
      <c r="A54" s="107">
        <v>48</v>
      </c>
      <c r="B54" s="44">
        <f>Aandeelhoudersregister!C55</f>
        <v>0</v>
      </c>
      <c r="C54" s="134"/>
      <c r="D54" s="135"/>
      <c r="E54" s="136"/>
      <c r="F54" s="137"/>
    </row>
    <row r="55" spans="1:6" s="1" customFormat="1" ht="13.5" thickBot="1" x14ac:dyDescent="0.35">
      <c r="A55" s="15">
        <v>49</v>
      </c>
      <c r="B55" s="44">
        <f>Aandeelhoudersregister!C56</f>
        <v>0</v>
      </c>
      <c r="C55" s="134"/>
      <c r="D55" s="135"/>
      <c r="E55" s="136"/>
      <c r="F55" s="137"/>
    </row>
    <row r="56" spans="1:6" s="1" customFormat="1" ht="13.5" thickBot="1" x14ac:dyDescent="0.35">
      <c r="A56" s="107">
        <v>50</v>
      </c>
      <c r="B56" s="44">
        <f>Aandeelhoudersregister!C57</f>
        <v>0</v>
      </c>
      <c r="C56" s="134"/>
      <c r="D56" s="135"/>
      <c r="E56" s="136"/>
      <c r="F56" s="137"/>
    </row>
    <row r="57" spans="1:6" s="1" customFormat="1" ht="13.5" thickBot="1" x14ac:dyDescent="0.35">
      <c r="A57" s="107">
        <v>51</v>
      </c>
      <c r="B57" s="44">
        <f>Aandeelhoudersregister!C58</f>
        <v>0</v>
      </c>
      <c r="C57" s="134"/>
      <c r="D57" s="135"/>
      <c r="E57" s="136"/>
      <c r="F57" s="137"/>
    </row>
    <row r="58" spans="1:6" s="1" customFormat="1" ht="13.5" thickBot="1" x14ac:dyDescent="0.35">
      <c r="A58" s="107">
        <v>52</v>
      </c>
      <c r="B58" s="44">
        <f>Aandeelhoudersregister!C59</f>
        <v>0</v>
      </c>
      <c r="C58" s="134"/>
      <c r="D58" s="135"/>
      <c r="E58" s="136"/>
      <c r="F58" s="137"/>
    </row>
    <row r="59" spans="1:6" s="1" customFormat="1" ht="13.5" thickBot="1" x14ac:dyDescent="0.35">
      <c r="A59" s="15">
        <v>53</v>
      </c>
      <c r="B59" s="44">
        <f>Aandeelhoudersregister!C60</f>
        <v>0</v>
      </c>
      <c r="C59" s="134"/>
      <c r="D59" s="135"/>
      <c r="E59" s="136"/>
      <c r="F59" s="137"/>
    </row>
    <row r="60" spans="1:6" s="1" customFormat="1" ht="13.5" thickBot="1" x14ac:dyDescent="0.35">
      <c r="A60" s="107">
        <v>54</v>
      </c>
      <c r="B60" s="44">
        <f>Aandeelhoudersregister!C61</f>
        <v>0</v>
      </c>
      <c r="C60" s="134"/>
      <c r="D60" s="135"/>
      <c r="E60" s="136"/>
      <c r="F60" s="137"/>
    </row>
    <row r="61" spans="1:6" s="1" customFormat="1" ht="13.5" thickBot="1" x14ac:dyDescent="0.35">
      <c r="A61" s="107">
        <v>55</v>
      </c>
      <c r="B61" s="44">
        <f>Aandeelhoudersregister!C62</f>
        <v>0</v>
      </c>
      <c r="C61" s="134"/>
      <c r="D61" s="135"/>
      <c r="E61" s="136"/>
      <c r="F61" s="137"/>
    </row>
    <row r="62" spans="1:6" s="1" customFormat="1" ht="13.5" thickBot="1" x14ac:dyDescent="0.35">
      <c r="A62" s="107">
        <v>56</v>
      </c>
      <c r="B62" s="44">
        <f>Aandeelhoudersregister!C63</f>
        <v>0</v>
      </c>
      <c r="C62" s="134"/>
      <c r="D62" s="135"/>
      <c r="E62" s="136"/>
      <c r="F62" s="137"/>
    </row>
    <row r="63" spans="1:6" s="1" customFormat="1" ht="13.5" thickBot="1" x14ac:dyDescent="0.35">
      <c r="A63" s="15">
        <v>57</v>
      </c>
      <c r="B63" s="44">
        <f>Aandeelhoudersregister!C64</f>
        <v>0</v>
      </c>
      <c r="C63" s="134"/>
      <c r="D63" s="135"/>
      <c r="E63" s="136"/>
      <c r="F63" s="137"/>
    </row>
    <row r="64" spans="1:6" s="1" customFormat="1" ht="13.5" thickBot="1" x14ac:dyDescent="0.35">
      <c r="A64" s="107">
        <v>58</v>
      </c>
      <c r="B64" s="44">
        <f>Aandeelhoudersregister!C65</f>
        <v>0</v>
      </c>
      <c r="C64" s="134"/>
      <c r="D64" s="135"/>
      <c r="E64" s="136"/>
      <c r="F64" s="137"/>
    </row>
    <row r="65" spans="1:6" s="1" customFormat="1" ht="13.5" thickBot="1" x14ac:dyDescent="0.35">
      <c r="A65" s="107">
        <v>59</v>
      </c>
      <c r="B65" s="44">
        <f>Aandeelhoudersregister!C66</f>
        <v>0</v>
      </c>
      <c r="C65" s="134"/>
      <c r="D65" s="135"/>
      <c r="E65" s="136"/>
      <c r="F65" s="137"/>
    </row>
    <row r="66" spans="1:6" s="1" customFormat="1" ht="13.5" thickBot="1" x14ac:dyDescent="0.35">
      <c r="A66" s="107">
        <v>60</v>
      </c>
      <c r="B66" s="44">
        <f>Aandeelhoudersregister!C67</f>
        <v>0</v>
      </c>
      <c r="C66" s="134"/>
      <c r="D66" s="135"/>
      <c r="E66" s="136"/>
      <c r="F66" s="137"/>
    </row>
    <row r="67" spans="1:6" s="1" customFormat="1" ht="13.5" thickBot="1" x14ac:dyDescent="0.35">
      <c r="A67" s="15">
        <v>61</v>
      </c>
      <c r="B67" s="44">
        <f>Aandeelhoudersregister!C68</f>
        <v>0</v>
      </c>
      <c r="C67" s="134"/>
      <c r="D67" s="135"/>
      <c r="E67" s="136"/>
      <c r="F67" s="137"/>
    </row>
    <row r="68" spans="1:6" s="1" customFormat="1" ht="13.5" thickBot="1" x14ac:dyDescent="0.35">
      <c r="A68" s="107">
        <v>62</v>
      </c>
      <c r="B68" s="44">
        <f>Aandeelhoudersregister!C69</f>
        <v>0</v>
      </c>
      <c r="C68" s="134"/>
      <c r="D68" s="135"/>
      <c r="E68" s="136"/>
      <c r="F68" s="137"/>
    </row>
    <row r="69" spans="1:6" s="1" customFormat="1" ht="13.5" thickBot="1" x14ac:dyDescent="0.35">
      <c r="A69" s="107">
        <v>63</v>
      </c>
      <c r="B69" s="44">
        <f>Aandeelhoudersregister!C70</f>
        <v>0</v>
      </c>
      <c r="C69" s="134"/>
      <c r="D69" s="135"/>
      <c r="E69" s="136"/>
      <c r="F69" s="137"/>
    </row>
    <row r="70" spans="1:6" s="1" customFormat="1" ht="13.5" thickBot="1" x14ac:dyDescent="0.35">
      <c r="A70" s="107">
        <v>64</v>
      </c>
      <c r="B70" s="44">
        <f>Aandeelhoudersregister!C71</f>
        <v>0</v>
      </c>
      <c r="C70" s="134"/>
      <c r="D70" s="135"/>
      <c r="E70" s="136"/>
      <c r="F70" s="137"/>
    </row>
    <row r="71" spans="1:6" s="1" customFormat="1" ht="13.5" thickBot="1" x14ac:dyDescent="0.35">
      <c r="A71" s="15">
        <v>65</v>
      </c>
      <c r="B71" s="44">
        <f>Aandeelhoudersregister!C72</f>
        <v>0</v>
      </c>
      <c r="C71" s="134"/>
      <c r="D71" s="135"/>
      <c r="E71" s="136"/>
      <c r="F71" s="137"/>
    </row>
    <row r="72" spans="1:6" s="1" customFormat="1" ht="13.5" thickBot="1" x14ac:dyDescent="0.35">
      <c r="A72" s="107">
        <v>66</v>
      </c>
      <c r="B72" s="44">
        <f>Aandeelhoudersregister!C73</f>
        <v>0</v>
      </c>
      <c r="C72" s="134"/>
      <c r="D72" s="135"/>
      <c r="E72" s="136"/>
      <c r="F72" s="137"/>
    </row>
    <row r="73" spans="1:6" s="1" customFormat="1" ht="13.5" thickBot="1" x14ac:dyDescent="0.35">
      <c r="A73" s="107">
        <v>67</v>
      </c>
      <c r="B73" s="44">
        <f>Aandeelhoudersregister!C74</f>
        <v>0</v>
      </c>
      <c r="C73" s="134"/>
      <c r="D73" s="135"/>
      <c r="E73" s="136"/>
      <c r="F73" s="137"/>
    </row>
    <row r="74" spans="1:6" s="1" customFormat="1" ht="13.5" thickBot="1" x14ac:dyDescent="0.35">
      <c r="A74" s="107">
        <v>68</v>
      </c>
      <c r="B74" s="44">
        <f>Aandeelhoudersregister!C75</f>
        <v>0</v>
      </c>
      <c r="C74" s="194"/>
      <c r="D74" s="192"/>
      <c r="E74" s="191"/>
      <c r="F74" s="188"/>
    </row>
    <row r="75" spans="1:6" s="1" customFormat="1" ht="13.5" thickBot="1" x14ac:dyDescent="0.35">
      <c r="A75" s="15">
        <v>69</v>
      </c>
      <c r="B75" s="44">
        <f>Aandeelhoudersregister!C76</f>
        <v>0</v>
      </c>
      <c r="C75" s="194"/>
      <c r="D75" s="192"/>
      <c r="E75" s="191"/>
      <c r="F75" s="188"/>
    </row>
    <row r="76" spans="1:6" s="1" customFormat="1" ht="13.5" thickBot="1" x14ac:dyDescent="0.35">
      <c r="A76" s="107">
        <v>70</v>
      </c>
      <c r="B76" s="44">
        <f>Aandeelhoudersregister!C77</f>
        <v>0</v>
      </c>
      <c r="C76" s="194"/>
      <c r="D76" s="192"/>
      <c r="E76" s="191"/>
      <c r="F76" s="188"/>
    </row>
    <row r="77" spans="1:6" s="1" customFormat="1" ht="13.5" thickBot="1" x14ac:dyDescent="0.35">
      <c r="A77" s="107">
        <v>71</v>
      </c>
      <c r="B77" s="44">
        <f>Aandeelhoudersregister!C78</f>
        <v>0</v>
      </c>
      <c r="C77" s="194"/>
      <c r="D77" s="192"/>
      <c r="E77" s="191"/>
      <c r="F77" s="188"/>
    </row>
    <row r="78" spans="1:6" s="1" customFormat="1" ht="13.5" thickBot="1" x14ac:dyDescent="0.35">
      <c r="A78" s="107">
        <v>72</v>
      </c>
      <c r="B78" s="44">
        <f>Aandeelhoudersregister!C79</f>
        <v>0</v>
      </c>
      <c r="C78" s="194"/>
      <c r="D78" s="192"/>
      <c r="E78" s="191"/>
      <c r="F78" s="188"/>
    </row>
    <row r="79" spans="1:6" s="1" customFormat="1" ht="13.5" thickBot="1" x14ac:dyDescent="0.35">
      <c r="A79" s="15">
        <v>73</v>
      </c>
      <c r="B79" s="44">
        <f>Aandeelhoudersregister!C80</f>
        <v>0</v>
      </c>
      <c r="C79" s="194"/>
      <c r="D79" s="192"/>
      <c r="E79" s="191"/>
      <c r="F79" s="188"/>
    </row>
    <row r="80" spans="1:6" s="1" customFormat="1" ht="13.5" thickBot="1" x14ac:dyDescent="0.35">
      <c r="A80" s="107">
        <v>74</v>
      </c>
      <c r="B80" s="44">
        <f>Aandeelhoudersregister!C81</f>
        <v>0</v>
      </c>
      <c r="C80" s="194"/>
      <c r="D80" s="192"/>
      <c r="E80" s="191"/>
      <c r="F80" s="188"/>
    </row>
    <row r="81" spans="1:6" s="1" customFormat="1" ht="13.5" thickBot="1" x14ac:dyDescent="0.35">
      <c r="A81" s="107">
        <v>75</v>
      </c>
      <c r="B81" s="44">
        <f>Aandeelhoudersregister!C82</f>
        <v>0</v>
      </c>
      <c r="C81" s="194"/>
      <c r="D81" s="192"/>
      <c r="E81" s="191"/>
      <c r="F81" s="188"/>
    </row>
    <row r="82" spans="1:6" s="1" customFormat="1" ht="13.5" thickBot="1" x14ac:dyDescent="0.35">
      <c r="A82" s="107">
        <v>76</v>
      </c>
      <c r="B82" s="44">
        <f>Aandeelhoudersregister!C83</f>
        <v>0</v>
      </c>
      <c r="C82" s="194"/>
      <c r="D82" s="192"/>
      <c r="E82" s="191"/>
      <c r="F82" s="188"/>
    </row>
    <row r="83" spans="1:6" s="1" customFormat="1" ht="13.5" thickBot="1" x14ac:dyDescent="0.35">
      <c r="A83" s="15">
        <v>77</v>
      </c>
      <c r="B83" s="44">
        <f>Aandeelhoudersregister!C84</f>
        <v>0</v>
      </c>
      <c r="C83" s="194"/>
      <c r="D83" s="192"/>
      <c r="E83" s="191"/>
      <c r="F83" s="188"/>
    </row>
    <row r="84" spans="1:6" s="1" customFormat="1" ht="13.5" thickBot="1" x14ac:dyDescent="0.35">
      <c r="A84" s="107">
        <v>78</v>
      </c>
      <c r="B84" s="44">
        <f>Aandeelhoudersregister!C85</f>
        <v>0</v>
      </c>
      <c r="C84" s="187"/>
      <c r="D84" s="192"/>
      <c r="E84" s="187"/>
      <c r="F84" s="188"/>
    </row>
    <row r="85" spans="1:6" s="1" customFormat="1" ht="13.5" thickBot="1" x14ac:dyDescent="0.35">
      <c r="A85" s="107">
        <v>79</v>
      </c>
      <c r="B85" s="44">
        <f>Aandeelhoudersregister!C86</f>
        <v>0</v>
      </c>
      <c r="C85" s="187"/>
      <c r="D85" s="192"/>
      <c r="E85" s="187"/>
      <c r="F85" s="188"/>
    </row>
    <row r="86" spans="1:6" s="1" customFormat="1" ht="13.5" thickBot="1" x14ac:dyDescent="0.35">
      <c r="A86" s="107">
        <v>80</v>
      </c>
      <c r="B86" s="44">
        <f>Aandeelhoudersregister!C87</f>
        <v>0</v>
      </c>
      <c r="C86" s="187"/>
      <c r="D86" s="192"/>
      <c r="E86" s="187"/>
      <c r="F86" s="188"/>
    </row>
    <row r="87" spans="1:6" s="1" customFormat="1" ht="13.5" thickBot="1" x14ac:dyDescent="0.35">
      <c r="A87" s="15">
        <v>81</v>
      </c>
      <c r="B87" s="44">
        <f>Aandeelhoudersregister!C88</f>
        <v>0</v>
      </c>
      <c r="C87" s="187"/>
      <c r="D87" s="192"/>
      <c r="E87" s="187"/>
      <c r="F87" s="188"/>
    </row>
    <row r="88" spans="1:6" s="1" customFormat="1" ht="13.5" thickBot="1" x14ac:dyDescent="0.35">
      <c r="A88" s="107">
        <v>82</v>
      </c>
      <c r="B88" s="44">
        <f>Aandeelhoudersregister!C89</f>
        <v>0</v>
      </c>
      <c r="C88" s="187"/>
      <c r="D88" s="192"/>
      <c r="E88" s="187"/>
      <c r="F88" s="188"/>
    </row>
    <row r="89" spans="1:6" s="1" customFormat="1" ht="13.5" thickBot="1" x14ac:dyDescent="0.35">
      <c r="A89" s="107">
        <v>83</v>
      </c>
      <c r="B89" s="44">
        <f>Aandeelhoudersregister!C90</f>
        <v>0</v>
      </c>
      <c r="C89" s="187"/>
      <c r="D89" s="192"/>
      <c r="E89" s="187"/>
      <c r="F89" s="188"/>
    </row>
    <row r="90" spans="1:6" s="1" customFormat="1" ht="13.5" thickBot="1" x14ac:dyDescent="0.35">
      <c r="A90" s="107">
        <v>84</v>
      </c>
      <c r="B90" s="44">
        <f>Aandeelhoudersregister!C91</f>
        <v>0</v>
      </c>
      <c r="C90" s="187"/>
      <c r="D90" s="192"/>
      <c r="E90" s="187"/>
      <c r="F90" s="188"/>
    </row>
    <row r="91" spans="1:6" s="1" customFormat="1" ht="13.5" thickBot="1" x14ac:dyDescent="0.35">
      <c r="A91" s="15">
        <v>85</v>
      </c>
      <c r="B91" s="44">
        <f>Aandeelhoudersregister!C92</f>
        <v>0</v>
      </c>
      <c r="C91" s="187"/>
      <c r="D91" s="192"/>
      <c r="E91" s="187"/>
      <c r="F91" s="188"/>
    </row>
    <row r="92" spans="1:6" s="1" customFormat="1" ht="13.5" thickBot="1" x14ac:dyDescent="0.35">
      <c r="A92" s="107">
        <v>86</v>
      </c>
      <c r="B92" s="44">
        <f>Aandeelhoudersregister!C93</f>
        <v>0</v>
      </c>
      <c r="C92" s="187"/>
      <c r="D92" s="192"/>
      <c r="E92" s="187"/>
      <c r="F92" s="188"/>
    </row>
    <row r="93" spans="1:6" s="1" customFormat="1" ht="13.5" thickBot="1" x14ac:dyDescent="0.35">
      <c r="A93" s="107">
        <v>87</v>
      </c>
      <c r="B93" s="44">
        <f>Aandeelhoudersregister!C94</f>
        <v>0</v>
      </c>
      <c r="C93" s="187"/>
      <c r="D93" s="192"/>
      <c r="E93" s="187"/>
      <c r="F93" s="188"/>
    </row>
    <row r="94" spans="1:6" s="1" customFormat="1" ht="13.5" thickBot="1" x14ac:dyDescent="0.35">
      <c r="A94" s="107">
        <v>88</v>
      </c>
      <c r="B94" s="44">
        <f>Aandeelhoudersregister!C95</f>
        <v>0</v>
      </c>
      <c r="C94" s="187"/>
      <c r="D94" s="192"/>
      <c r="E94" s="187"/>
      <c r="F94" s="188"/>
    </row>
    <row r="95" spans="1:6" s="1" customFormat="1" ht="13.5" thickBot="1" x14ac:dyDescent="0.35">
      <c r="A95" s="15">
        <v>89</v>
      </c>
      <c r="B95" s="44">
        <f>Aandeelhoudersregister!C96</f>
        <v>0</v>
      </c>
      <c r="C95" s="187"/>
      <c r="D95" s="192"/>
      <c r="E95" s="187"/>
      <c r="F95" s="188"/>
    </row>
    <row r="96" spans="1:6" s="1" customFormat="1" ht="13.5" thickBot="1" x14ac:dyDescent="0.35">
      <c r="A96" s="107">
        <v>90</v>
      </c>
      <c r="B96" s="44">
        <f>Aandeelhoudersregister!C97</f>
        <v>0</v>
      </c>
      <c r="C96" s="187"/>
      <c r="D96" s="192"/>
      <c r="E96" s="187"/>
      <c r="F96" s="188"/>
    </row>
    <row r="97" spans="1:6" s="1" customFormat="1" ht="13.5" thickBot="1" x14ac:dyDescent="0.35">
      <c r="A97" s="107">
        <v>91</v>
      </c>
      <c r="B97" s="44">
        <f>Aandeelhoudersregister!C98</f>
        <v>0</v>
      </c>
      <c r="C97" s="184"/>
      <c r="D97" s="186"/>
      <c r="E97" s="184"/>
      <c r="F97" s="185"/>
    </row>
    <row r="98" spans="1:6" s="1" customFormat="1" ht="14.25" customHeight="1" thickBot="1" x14ac:dyDescent="0.45">
      <c r="A98" s="107">
        <v>92</v>
      </c>
      <c r="B98" s="44">
        <f>Aandeelhoudersregister!C99</f>
        <v>0</v>
      </c>
      <c r="C98" s="189"/>
      <c r="D98" s="193"/>
      <c r="E98" s="189"/>
      <c r="F98" s="190"/>
    </row>
    <row r="99" spans="1:6" s="1" customFormat="1" ht="13.5" thickBot="1" x14ac:dyDescent="0.35">
      <c r="A99" s="15">
        <v>93</v>
      </c>
      <c r="B99" s="44">
        <f>Aandeelhoudersregister!C100</f>
        <v>0</v>
      </c>
      <c r="C99" s="184"/>
      <c r="D99" s="186"/>
      <c r="E99" s="184"/>
      <c r="F99" s="185"/>
    </row>
    <row r="100" spans="1:6" s="1" customFormat="1" ht="13.5" thickBot="1" x14ac:dyDescent="0.35">
      <c r="A100" s="107">
        <v>94</v>
      </c>
      <c r="B100" s="44">
        <f>Aandeelhoudersregister!C101</f>
        <v>0</v>
      </c>
      <c r="C100" s="184"/>
      <c r="D100" s="186"/>
      <c r="E100" s="184"/>
      <c r="F100" s="185"/>
    </row>
    <row r="101" spans="1:6" s="1" customFormat="1" ht="13.5" thickBot="1" x14ac:dyDescent="0.35">
      <c r="A101" s="107">
        <v>95</v>
      </c>
      <c r="B101" s="44">
        <f>Aandeelhoudersregister!C102</f>
        <v>0</v>
      </c>
      <c r="C101" s="184"/>
      <c r="D101" s="186"/>
      <c r="E101" s="184"/>
      <c r="F101" s="185"/>
    </row>
    <row r="102" spans="1:6" s="1" customFormat="1" ht="13.5" thickBot="1" x14ac:dyDescent="0.35">
      <c r="A102" s="107">
        <v>96</v>
      </c>
      <c r="B102" s="44">
        <f>Aandeelhoudersregister!C103</f>
        <v>0</v>
      </c>
      <c r="C102" s="184"/>
      <c r="D102" s="186"/>
      <c r="E102" s="184"/>
      <c r="F102" s="185"/>
    </row>
    <row r="103" spans="1:6" s="1" customFormat="1" ht="13.5" thickBot="1" x14ac:dyDescent="0.35">
      <c r="A103" s="15">
        <v>97</v>
      </c>
      <c r="B103" s="44">
        <f>Aandeelhoudersregister!C104</f>
        <v>0</v>
      </c>
      <c r="C103" s="184"/>
      <c r="D103" s="186"/>
      <c r="E103" s="184"/>
      <c r="F103" s="185"/>
    </row>
    <row r="104" spans="1:6" s="1" customFormat="1" ht="13.5" thickBot="1" x14ac:dyDescent="0.35">
      <c r="A104" s="107">
        <v>98</v>
      </c>
      <c r="B104" s="44">
        <f>Aandeelhoudersregister!C105</f>
        <v>0</v>
      </c>
      <c r="C104" s="184"/>
      <c r="D104" s="186"/>
      <c r="E104" s="184"/>
      <c r="F104" s="185"/>
    </row>
    <row r="105" spans="1:6" s="1" customFormat="1" ht="13.5" thickBot="1" x14ac:dyDescent="0.35">
      <c r="A105" s="107">
        <v>99</v>
      </c>
      <c r="B105" s="44">
        <f>Aandeelhoudersregister!C106</f>
        <v>0</v>
      </c>
      <c r="C105" s="184"/>
      <c r="D105" s="186"/>
      <c r="E105" s="184"/>
      <c r="F105" s="185"/>
    </row>
    <row r="106" spans="1:6" s="1" customFormat="1" ht="13" x14ac:dyDescent="0.3">
      <c r="A106" s="107">
        <v>100</v>
      </c>
      <c r="B106" s="44">
        <f>Aandeelhoudersregister!C107</f>
        <v>0</v>
      </c>
      <c r="C106" s="184"/>
      <c r="D106" s="186"/>
      <c r="E106" s="184"/>
      <c r="F106" s="185"/>
    </row>
    <row r="107" spans="1:6" s="1" customFormat="1" ht="13" x14ac:dyDescent="0.3">
      <c r="F107" s="3"/>
    </row>
  </sheetData>
  <mergeCells count="73">
    <mergeCell ref="A1:F1"/>
    <mergeCell ref="C6:D6"/>
    <mergeCell ref="C7:D7"/>
    <mergeCell ref="C76:D76"/>
    <mergeCell ref="C77:D77"/>
    <mergeCell ref="C74:D74"/>
    <mergeCell ref="C75:D75"/>
    <mergeCell ref="A2:F2"/>
    <mergeCell ref="A4:B4"/>
    <mergeCell ref="C4:F4"/>
    <mergeCell ref="E7:F7"/>
    <mergeCell ref="E74:F74"/>
    <mergeCell ref="E75:F75"/>
    <mergeCell ref="E76:F76"/>
    <mergeCell ref="E77:F77"/>
    <mergeCell ref="C78:D78"/>
    <mergeCell ref="C79:D79"/>
    <mergeCell ref="C80:D80"/>
    <mergeCell ref="C81:D81"/>
    <mergeCell ref="C82:D82"/>
    <mergeCell ref="C83:D83"/>
    <mergeCell ref="C84:D84"/>
    <mergeCell ref="C85:D85"/>
    <mergeCell ref="C86:D86"/>
    <mergeCell ref="C87:D87"/>
    <mergeCell ref="E83:F83"/>
    <mergeCell ref="E84:F84"/>
    <mergeCell ref="E85:F85"/>
    <mergeCell ref="C93:D93"/>
    <mergeCell ref="C100:D100"/>
    <mergeCell ref="C94:D94"/>
    <mergeCell ref="C95:D95"/>
    <mergeCell ref="C96:D96"/>
    <mergeCell ref="C97:D97"/>
    <mergeCell ref="C98:D98"/>
    <mergeCell ref="C99:D99"/>
    <mergeCell ref="C88:D88"/>
    <mergeCell ref="C89:D89"/>
    <mergeCell ref="C90:D90"/>
    <mergeCell ref="C91:D91"/>
    <mergeCell ref="C92:D92"/>
    <mergeCell ref="E78:F78"/>
    <mergeCell ref="E79:F79"/>
    <mergeCell ref="E80:F80"/>
    <mergeCell ref="E81:F81"/>
    <mergeCell ref="E82:F82"/>
    <mergeCell ref="E86:F86"/>
    <mergeCell ref="E87:F87"/>
    <mergeCell ref="E88:F88"/>
    <mergeCell ref="E89:F89"/>
    <mergeCell ref="E90:F90"/>
    <mergeCell ref="E104:F104"/>
    <mergeCell ref="E91:F91"/>
    <mergeCell ref="E92:F92"/>
    <mergeCell ref="E93:F93"/>
    <mergeCell ref="E94:F94"/>
    <mergeCell ref="E95:F95"/>
    <mergeCell ref="E105:F105"/>
    <mergeCell ref="E106:F106"/>
    <mergeCell ref="C101:D101"/>
    <mergeCell ref="C106:D106"/>
    <mergeCell ref="E96:F96"/>
    <mergeCell ref="E97:F97"/>
    <mergeCell ref="E98:F98"/>
    <mergeCell ref="E99:F99"/>
    <mergeCell ref="E100:F100"/>
    <mergeCell ref="C105:D105"/>
    <mergeCell ref="C104:D104"/>
    <mergeCell ref="C103:D103"/>
    <mergeCell ref="C102:D102"/>
    <mergeCell ref="E101:F101"/>
    <mergeCell ref="E102:F102"/>
    <mergeCell ref="E103:F103"/>
  </mergeCells>
  <pageMargins left="0.70866141732283472" right="0.70866141732283472" top="0.98425196850393704"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P29" sqref="P29"/>
    </sheetView>
  </sheetViews>
  <sheetFormatPr defaultColWidth="8.81640625" defaultRowHeight="12.5" x14ac:dyDescent="0.25"/>
  <cols>
    <col min="1" max="1" width="7.7265625" customWidth="1"/>
    <col min="2" max="2" width="25.7265625" customWidth="1"/>
    <col min="3" max="3" width="10.81640625" bestFit="1" customWidth="1"/>
    <col min="4" max="4" width="1.81640625" customWidth="1"/>
    <col min="5" max="5" width="5.7265625" customWidth="1"/>
    <col min="6" max="6" width="25.7265625" customWidth="1"/>
    <col min="7" max="7" width="10.81640625" bestFit="1" customWidth="1"/>
    <col min="8" max="8" width="21.26953125" customWidth="1"/>
  </cols>
  <sheetData>
    <row r="1" spans="1:7" ht="35" x14ac:dyDescent="0.7">
      <c r="A1" s="183" t="s">
        <v>51</v>
      </c>
      <c r="B1" s="183"/>
      <c r="C1" s="183"/>
      <c r="D1" s="183"/>
      <c r="E1" s="183"/>
      <c r="F1" s="183"/>
      <c r="G1" s="183"/>
    </row>
    <row r="2" spans="1:7" ht="13.5" thickBot="1" x14ac:dyDescent="0.35">
      <c r="A2" s="1"/>
      <c r="B2" s="1"/>
      <c r="C2" s="1"/>
      <c r="D2" s="1"/>
      <c r="E2" s="1"/>
      <c r="F2" s="1"/>
      <c r="G2" s="3"/>
    </row>
    <row r="3" spans="1:7" ht="18.5" thickBot="1" x14ac:dyDescent="0.45">
      <c r="A3" s="177" t="s">
        <v>19</v>
      </c>
      <c r="B3" s="178"/>
      <c r="C3" s="200">
        <f>Basisgegevens!B3</f>
        <v>0</v>
      </c>
      <c r="D3" s="200"/>
      <c r="E3" s="200"/>
      <c r="F3" s="200"/>
      <c r="G3" s="201"/>
    </row>
    <row r="6" spans="1:7" ht="15.5" x14ac:dyDescent="0.35">
      <c r="A6" s="202" t="s">
        <v>39</v>
      </c>
      <c r="B6" s="202"/>
      <c r="C6" s="202"/>
      <c r="D6" s="202"/>
      <c r="E6" s="202"/>
      <c r="F6" s="202"/>
      <c r="G6" s="202"/>
    </row>
    <row r="7" spans="1:7" ht="15.5" x14ac:dyDescent="0.35">
      <c r="A7" s="203">
        <f>Basisgegevens!B11</f>
        <v>0</v>
      </c>
      <c r="B7" s="203"/>
      <c r="C7" s="203"/>
      <c r="D7" s="203"/>
      <c r="E7" s="203"/>
      <c r="F7" s="203"/>
      <c r="G7" s="203"/>
    </row>
    <row r="8" spans="1:7" ht="15.5" x14ac:dyDescent="0.35">
      <c r="A8" s="6" t="s">
        <v>37</v>
      </c>
      <c r="G8" s="51" t="s">
        <v>38</v>
      </c>
    </row>
    <row r="9" spans="1:7" ht="6.75" customHeight="1" x14ac:dyDescent="0.25">
      <c r="A9" s="52"/>
      <c r="B9" s="52"/>
      <c r="C9" s="52"/>
      <c r="D9" s="52"/>
      <c r="E9" s="52"/>
      <c r="F9" s="52"/>
      <c r="G9" s="52"/>
    </row>
    <row r="10" spans="1:7" ht="13" x14ac:dyDescent="0.3">
      <c r="A10" s="7"/>
      <c r="B10" s="1" t="s">
        <v>115</v>
      </c>
      <c r="C10" s="30"/>
      <c r="D10" s="52"/>
      <c r="E10" s="53"/>
      <c r="F10" s="1" t="s">
        <v>117</v>
      </c>
      <c r="G10" s="30"/>
    </row>
    <row r="11" spans="1:7" ht="13" x14ac:dyDescent="0.3">
      <c r="B11" s="1" t="s">
        <v>116</v>
      </c>
      <c r="D11" s="52"/>
      <c r="E11" s="53"/>
      <c r="F11" s="117" t="s">
        <v>121</v>
      </c>
      <c r="G11" s="30">
        <f>Aandeelhoudersregister!F109</f>
        <v>0</v>
      </c>
    </row>
    <row r="12" spans="1:7" ht="13" x14ac:dyDescent="0.3">
      <c r="B12" s="117" t="s">
        <v>118</v>
      </c>
      <c r="D12" s="52"/>
      <c r="E12" s="53"/>
      <c r="F12" s="1" t="s">
        <v>128</v>
      </c>
    </row>
    <row r="13" spans="1:7" ht="13" x14ac:dyDescent="0.3">
      <c r="B13" s="117" t="s">
        <v>119</v>
      </c>
      <c r="C13" s="30">
        <f>Aandeelhoudersregister!F109</f>
        <v>0</v>
      </c>
      <c r="D13" s="52"/>
      <c r="E13" s="53"/>
      <c r="F13" s="80" t="s">
        <v>129</v>
      </c>
    </row>
    <row r="14" spans="1:7" x14ac:dyDescent="0.25">
      <c r="C14" s="118"/>
      <c r="D14" s="52"/>
      <c r="E14" s="53"/>
      <c r="F14" s="117"/>
      <c r="G14" s="118"/>
    </row>
    <row r="15" spans="1:7" x14ac:dyDescent="0.25">
      <c r="C15" s="118"/>
      <c r="D15" s="52"/>
      <c r="E15" s="53"/>
      <c r="F15" s="117"/>
      <c r="G15" s="118"/>
    </row>
    <row r="16" spans="1:7" ht="13" thickBot="1" x14ac:dyDescent="0.3">
      <c r="C16" s="119"/>
      <c r="D16" s="52"/>
      <c r="E16" s="53"/>
      <c r="F16" s="117"/>
      <c r="G16" s="119"/>
    </row>
    <row r="17" spans="2:7" ht="13.5" thickTop="1" x14ac:dyDescent="0.3">
      <c r="B17" s="1" t="s">
        <v>0</v>
      </c>
      <c r="C17" s="30">
        <f>SUM(C10:C14)</f>
        <v>0</v>
      </c>
      <c r="D17" s="52"/>
      <c r="E17" s="53"/>
      <c r="F17" s="1" t="s">
        <v>0</v>
      </c>
      <c r="G17" s="30">
        <f>SUM(G10:G14)</f>
        <v>0</v>
      </c>
    </row>
  </sheetData>
  <mergeCells count="5">
    <mergeCell ref="A1:G1"/>
    <mergeCell ref="A3:B3"/>
    <mergeCell ref="C3:G3"/>
    <mergeCell ref="A6:G6"/>
    <mergeCell ref="A7:G7"/>
  </mergeCells>
  <pageMargins left="0.70866141732283472" right="0.70866141732283472"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G55"/>
  <sheetViews>
    <sheetView topLeftCell="A15" workbookViewId="0">
      <selection activeCell="B45" sqref="B45"/>
    </sheetView>
  </sheetViews>
  <sheetFormatPr defaultColWidth="8.81640625" defaultRowHeight="12.5" x14ac:dyDescent="0.25"/>
  <cols>
    <col min="1" max="1" width="3.7265625" customWidth="1"/>
    <col min="2" max="2" width="26.1796875" customWidth="1"/>
    <col min="3" max="3" width="10.453125" style="5" customWidth="1"/>
    <col min="4" max="4" width="15.453125" style="2" customWidth="1"/>
    <col min="5" max="5" width="12.1796875" style="2" customWidth="1"/>
    <col min="6" max="6" width="16" style="2" customWidth="1"/>
  </cols>
  <sheetData>
    <row r="1" spans="1:7" s="19" customFormat="1" ht="35" x14ac:dyDescent="0.7">
      <c r="A1" s="183" t="s">
        <v>28</v>
      </c>
      <c r="B1" s="183"/>
      <c r="C1" s="183"/>
      <c r="D1" s="183"/>
      <c r="E1" s="183"/>
      <c r="F1" s="183"/>
    </row>
    <row r="2" spans="1:7" s="1" customFormat="1" ht="13.5" thickBot="1" x14ac:dyDescent="0.35">
      <c r="F2" s="3"/>
    </row>
    <row r="3" spans="1:7" s="19" customFormat="1" ht="18.5" thickBot="1" x14ac:dyDescent="0.45">
      <c r="A3" s="177" t="s">
        <v>19</v>
      </c>
      <c r="B3" s="178"/>
      <c r="C3" s="200">
        <f>Basisgegevens!B3</f>
        <v>0</v>
      </c>
      <c r="D3" s="200"/>
      <c r="E3" s="200"/>
      <c r="F3" s="201"/>
    </row>
    <row r="4" spans="1:7" ht="13" thickBot="1" x14ac:dyDescent="0.3"/>
    <row r="5" spans="1:7" ht="13" x14ac:dyDescent="0.3">
      <c r="A5" s="37" t="s">
        <v>13</v>
      </c>
      <c r="B5" s="81" t="s">
        <v>16</v>
      </c>
      <c r="C5" s="38" t="s">
        <v>26</v>
      </c>
      <c r="D5" s="83" t="s">
        <v>97</v>
      </c>
      <c r="E5" s="39" t="s">
        <v>88</v>
      </c>
      <c r="F5" s="83" t="s">
        <v>99</v>
      </c>
    </row>
    <row r="6" spans="1:7" ht="13.5" thickBot="1" x14ac:dyDescent="0.35">
      <c r="A6" s="26"/>
      <c r="B6" s="82"/>
      <c r="C6" s="41" t="s">
        <v>27</v>
      </c>
      <c r="D6" s="84" t="s">
        <v>98</v>
      </c>
      <c r="E6" s="42" t="s">
        <v>6</v>
      </c>
      <c r="F6" s="84" t="s">
        <v>100</v>
      </c>
    </row>
    <row r="7" spans="1:7" x14ac:dyDescent="0.25">
      <c r="A7" s="11">
        <v>1</v>
      </c>
      <c r="B7" s="138"/>
      <c r="C7" s="139"/>
      <c r="D7" s="140"/>
      <c r="E7" s="140"/>
      <c r="F7" s="140"/>
      <c r="G7" s="163"/>
    </row>
    <row r="8" spans="1:7" x14ac:dyDescent="0.25">
      <c r="A8" s="8">
        <v>2</v>
      </c>
      <c r="B8" s="141"/>
      <c r="C8" s="142"/>
      <c r="D8" s="143"/>
      <c r="E8" s="140"/>
      <c r="F8" s="140"/>
      <c r="G8" s="163"/>
    </row>
    <row r="9" spans="1:7" x14ac:dyDescent="0.25">
      <c r="A9" s="8">
        <v>3</v>
      </c>
      <c r="B9" s="141"/>
      <c r="C9" s="142"/>
      <c r="D9" s="143"/>
      <c r="E9" s="140"/>
      <c r="F9" s="140"/>
      <c r="G9" s="163"/>
    </row>
    <row r="10" spans="1:7" x14ac:dyDescent="0.25">
      <c r="A10" s="8">
        <v>4</v>
      </c>
      <c r="B10" s="141"/>
      <c r="C10" s="142"/>
      <c r="D10" s="143"/>
      <c r="E10" s="140"/>
      <c r="F10" s="140"/>
      <c r="G10" s="163"/>
    </row>
    <row r="11" spans="1:7" x14ac:dyDescent="0.25">
      <c r="A11" s="8">
        <v>5</v>
      </c>
      <c r="B11" s="141"/>
      <c r="C11" s="142"/>
      <c r="D11" s="143"/>
      <c r="E11" s="140"/>
      <c r="F11" s="140"/>
      <c r="G11" s="163"/>
    </row>
    <row r="12" spans="1:7" x14ac:dyDescent="0.25">
      <c r="A12" s="8">
        <v>6</v>
      </c>
      <c r="B12" s="141"/>
      <c r="C12" s="142"/>
      <c r="D12" s="143"/>
      <c r="E12" s="140"/>
      <c r="F12" s="140"/>
      <c r="G12" s="163"/>
    </row>
    <row r="13" spans="1:7" x14ac:dyDescent="0.25">
      <c r="A13" s="8">
        <v>7</v>
      </c>
      <c r="B13" s="141"/>
      <c r="C13" s="142"/>
      <c r="D13" s="143"/>
      <c r="E13" s="140"/>
      <c r="F13" s="140"/>
      <c r="G13" s="163"/>
    </row>
    <row r="14" spans="1:7" x14ac:dyDescent="0.25">
      <c r="A14" s="8">
        <v>8</v>
      </c>
      <c r="B14" s="141"/>
      <c r="C14" s="142"/>
      <c r="D14" s="143"/>
      <c r="E14" s="140"/>
      <c r="F14" s="140"/>
      <c r="G14" s="163"/>
    </row>
    <row r="15" spans="1:7" x14ac:dyDescent="0.25">
      <c r="A15" s="8">
        <v>9</v>
      </c>
      <c r="B15" s="141"/>
      <c r="C15" s="142"/>
      <c r="D15" s="143"/>
      <c r="E15" s="143"/>
      <c r="F15" s="143"/>
      <c r="G15" s="163"/>
    </row>
    <row r="16" spans="1:7" x14ac:dyDescent="0.25">
      <c r="A16" s="8">
        <v>10</v>
      </c>
      <c r="B16" s="141"/>
      <c r="C16" s="142"/>
      <c r="D16" s="143"/>
      <c r="E16" s="143"/>
      <c r="F16" s="143"/>
      <c r="G16" s="163"/>
    </row>
    <row r="17" spans="1:7" x14ac:dyDescent="0.25">
      <c r="A17" s="8">
        <v>11</v>
      </c>
      <c r="B17" s="141"/>
      <c r="C17" s="142"/>
      <c r="D17" s="143"/>
      <c r="E17" s="143"/>
      <c r="F17" s="143"/>
      <c r="G17" s="163"/>
    </row>
    <row r="18" spans="1:7" x14ac:dyDescent="0.25">
      <c r="A18" s="8">
        <v>12</v>
      </c>
      <c r="B18" s="141"/>
      <c r="C18" s="142"/>
      <c r="D18" s="143"/>
      <c r="E18" s="143"/>
      <c r="F18" s="143"/>
      <c r="G18" s="163"/>
    </row>
    <row r="19" spans="1:7" x14ac:dyDescent="0.25">
      <c r="A19" s="8">
        <v>13</v>
      </c>
      <c r="B19" s="141"/>
      <c r="C19" s="142"/>
      <c r="D19" s="143"/>
      <c r="E19" s="143"/>
      <c r="F19" s="143"/>
      <c r="G19" s="163"/>
    </row>
    <row r="20" spans="1:7" x14ac:dyDescent="0.25">
      <c r="A20" s="8">
        <v>14</v>
      </c>
      <c r="B20" s="141"/>
      <c r="C20" s="142"/>
      <c r="D20" s="143"/>
      <c r="E20" s="143"/>
      <c r="F20" s="143"/>
      <c r="G20" s="163"/>
    </row>
    <row r="21" spans="1:7" x14ac:dyDescent="0.25">
      <c r="A21" s="8">
        <v>15</v>
      </c>
      <c r="B21" s="141"/>
      <c r="C21" s="142"/>
      <c r="D21" s="143"/>
      <c r="E21" s="143"/>
      <c r="F21" s="143"/>
      <c r="G21" s="163"/>
    </row>
    <row r="22" spans="1:7" x14ac:dyDescent="0.25">
      <c r="A22" s="8">
        <v>16</v>
      </c>
      <c r="B22" s="141"/>
      <c r="C22" s="142"/>
      <c r="D22" s="143"/>
      <c r="E22" s="143"/>
      <c r="F22" s="143"/>
      <c r="G22" s="163"/>
    </row>
    <row r="23" spans="1:7" x14ac:dyDescent="0.25">
      <c r="A23" s="8">
        <v>17</v>
      </c>
      <c r="B23" s="141"/>
      <c r="C23" s="142"/>
      <c r="D23" s="143"/>
      <c r="E23" s="143"/>
      <c r="F23" s="143"/>
      <c r="G23" s="163"/>
    </row>
    <row r="24" spans="1:7" x14ac:dyDescent="0.25">
      <c r="A24" s="8">
        <v>18</v>
      </c>
      <c r="B24" s="141"/>
      <c r="C24" s="142"/>
      <c r="D24" s="143"/>
      <c r="E24" s="143"/>
      <c r="F24" s="143"/>
      <c r="G24" s="163"/>
    </row>
    <row r="25" spans="1:7" x14ac:dyDescent="0.25">
      <c r="A25" s="8">
        <v>19</v>
      </c>
      <c r="B25" s="141"/>
      <c r="C25" s="142"/>
      <c r="D25" s="143"/>
      <c r="E25" s="143"/>
      <c r="F25" s="143"/>
      <c r="G25" s="163"/>
    </row>
    <row r="26" spans="1:7" x14ac:dyDescent="0.25">
      <c r="A26" s="8">
        <v>20</v>
      </c>
      <c r="B26" s="141"/>
      <c r="C26" s="142"/>
      <c r="D26" s="143"/>
      <c r="E26" s="143"/>
      <c r="F26" s="143"/>
      <c r="G26" s="163"/>
    </row>
    <row r="27" spans="1:7" x14ac:dyDescent="0.25">
      <c r="A27" s="8">
        <v>21</v>
      </c>
      <c r="B27" s="141"/>
      <c r="C27" s="142"/>
      <c r="D27" s="143"/>
      <c r="E27" s="143"/>
      <c r="F27" s="143"/>
      <c r="G27" s="163"/>
    </row>
    <row r="28" spans="1:7" x14ac:dyDescent="0.25">
      <c r="A28" s="8">
        <v>22</v>
      </c>
      <c r="B28" s="141"/>
      <c r="C28" s="142"/>
      <c r="D28" s="143"/>
      <c r="E28" s="143"/>
      <c r="F28" s="143"/>
      <c r="G28" s="163"/>
    </row>
    <row r="29" spans="1:7" x14ac:dyDescent="0.25">
      <c r="A29" s="8">
        <v>23</v>
      </c>
      <c r="B29" s="141"/>
      <c r="C29" s="142"/>
      <c r="D29" s="143"/>
      <c r="E29" s="143"/>
      <c r="F29" s="143"/>
      <c r="G29" s="163"/>
    </row>
    <row r="30" spans="1:7" x14ac:dyDescent="0.25">
      <c r="A30" s="8">
        <v>24</v>
      </c>
      <c r="B30" s="141"/>
      <c r="C30" s="142"/>
      <c r="D30" s="143"/>
      <c r="E30" s="143"/>
      <c r="F30" s="143"/>
      <c r="G30" s="163"/>
    </row>
    <row r="31" spans="1:7" x14ac:dyDescent="0.25">
      <c r="A31" s="8">
        <v>25</v>
      </c>
      <c r="B31" s="141"/>
      <c r="C31" s="142"/>
      <c r="D31" s="143"/>
      <c r="E31" s="143"/>
      <c r="F31" s="143"/>
      <c r="G31" s="163"/>
    </row>
    <row r="32" spans="1:7" x14ac:dyDescent="0.25">
      <c r="A32" s="8">
        <v>26</v>
      </c>
      <c r="B32" s="141"/>
      <c r="C32" s="142"/>
      <c r="D32" s="143"/>
      <c r="E32" s="143"/>
      <c r="F32" s="143"/>
      <c r="G32" s="163"/>
    </row>
    <row r="33" spans="1:7" x14ac:dyDescent="0.25">
      <c r="A33" s="8">
        <v>27</v>
      </c>
      <c r="B33" s="141"/>
      <c r="C33" s="142"/>
      <c r="D33" s="143"/>
      <c r="E33" s="143"/>
      <c r="F33" s="143"/>
      <c r="G33" s="163"/>
    </row>
    <row r="34" spans="1:7" x14ac:dyDescent="0.25">
      <c r="A34" s="8">
        <v>28</v>
      </c>
      <c r="B34" s="141"/>
      <c r="C34" s="142"/>
      <c r="D34" s="143"/>
      <c r="E34" s="143"/>
      <c r="F34" s="143"/>
      <c r="G34" s="163"/>
    </row>
    <row r="35" spans="1:7" x14ac:dyDescent="0.25">
      <c r="A35" s="8">
        <v>29</v>
      </c>
      <c r="B35" s="141"/>
      <c r="C35" s="142"/>
      <c r="D35" s="143"/>
      <c r="E35" s="143"/>
      <c r="F35" s="143"/>
      <c r="G35" s="163"/>
    </row>
    <row r="36" spans="1:7" x14ac:dyDescent="0.25">
      <c r="A36" s="8">
        <v>30</v>
      </c>
      <c r="B36" s="141"/>
      <c r="C36" s="142"/>
      <c r="D36" s="143"/>
      <c r="E36" s="143"/>
      <c r="F36" s="143"/>
      <c r="G36" s="163"/>
    </row>
    <row r="37" spans="1:7" x14ac:dyDescent="0.25">
      <c r="A37" s="8">
        <v>31</v>
      </c>
      <c r="B37" s="141"/>
      <c r="C37" s="142"/>
      <c r="D37" s="143"/>
      <c r="E37" s="143"/>
      <c r="F37" s="143"/>
      <c r="G37" s="163"/>
    </row>
    <row r="38" spans="1:7" x14ac:dyDescent="0.25">
      <c r="A38" s="8">
        <v>32</v>
      </c>
      <c r="B38" s="141"/>
      <c r="C38" s="142"/>
      <c r="D38" s="143"/>
      <c r="E38" s="143"/>
      <c r="F38" s="143"/>
      <c r="G38" s="163"/>
    </row>
    <row r="39" spans="1:7" x14ac:dyDescent="0.25">
      <c r="A39" s="8">
        <v>33</v>
      </c>
      <c r="B39" s="141"/>
      <c r="C39" s="142"/>
      <c r="D39" s="143"/>
      <c r="E39" s="143"/>
      <c r="F39" s="143"/>
      <c r="G39" s="163"/>
    </row>
    <row r="40" spans="1:7" x14ac:dyDescent="0.25">
      <c r="A40" s="8">
        <v>34</v>
      </c>
      <c r="B40" s="141"/>
      <c r="C40" s="142"/>
      <c r="D40" s="143"/>
      <c r="E40" s="143"/>
      <c r="F40" s="143"/>
      <c r="G40" s="163"/>
    </row>
    <row r="41" spans="1:7" x14ac:dyDescent="0.25">
      <c r="A41" s="8">
        <v>35</v>
      </c>
      <c r="B41" s="141"/>
      <c r="C41" s="142"/>
      <c r="D41" s="143"/>
      <c r="E41" s="143"/>
      <c r="F41" s="143"/>
      <c r="G41" s="163"/>
    </row>
    <row r="42" spans="1:7" x14ac:dyDescent="0.25">
      <c r="A42" s="8">
        <v>36</v>
      </c>
      <c r="B42" s="141"/>
      <c r="C42" s="142"/>
      <c r="D42" s="143"/>
      <c r="E42" s="143"/>
      <c r="F42" s="143"/>
      <c r="G42" s="163"/>
    </row>
    <row r="43" spans="1:7" x14ac:dyDescent="0.25">
      <c r="A43" s="8">
        <v>37</v>
      </c>
      <c r="B43" s="141"/>
      <c r="C43" s="142"/>
      <c r="D43" s="143"/>
      <c r="E43" s="143"/>
      <c r="F43" s="143"/>
      <c r="G43" s="163"/>
    </row>
    <row r="44" spans="1:7" x14ac:dyDescent="0.25">
      <c r="A44" s="8">
        <v>38</v>
      </c>
      <c r="B44" s="141"/>
      <c r="C44" s="142"/>
      <c r="D44" s="143"/>
      <c r="E44" s="143"/>
      <c r="F44" s="143"/>
      <c r="G44" s="163"/>
    </row>
    <row r="45" spans="1:7" s="4" customFormat="1" ht="12.75" customHeight="1" x14ac:dyDescent="0.35">
      <c r="A45" s="8">
        <v>39</v>
      </c>
      <c r="B45" s="144"/>
      <c r="C45" s="145"/>
      <c r="D45" s="146"/>
      <c r="E45" s="146"/>
      <c r="F45" s="146"/>
      <c r="G45" s="164"/>
    </row>
    <row r="46" spans="1:7" x14ac:dyDescent="0.25">
      <c r="A46" s="8">
        <v>40</v>
      </c>
      <c r="B46" s="141"/>
      <c r="C46" s="142"/>
      <c r="D46" s="143"/>
      <c r="E46" s="143"/>
      <c r="F46" s="143"/>
      <c r="G46" s="163"/>
    </row>
    <row r="47" spans="1:7" x14ac:dyDescent="0.25">
      <c r="A47" s="8">
        <v>41</v>
      </c>
      <c r="B47" s="141"/>
      <c r="C47" s="142"/>
      <c r="D47" s="143"/>
      <c r="E47" s="143"/>
      <c r="F47" s="143"/>
      <c r="G47" s="163"/>
    </row>
    <row r="48" spans="1:7" x14ac:dyDescent="0.25">
      <c r="A48" s="8">
        <v>42</v>
      </c>
      <c r="B48" s="141"/>
      <c r="C48" s="142"/>
      <c r="D48" s="143"/>
      <c r="E48" s="143"/>
      <c r="F48" s="143"/>
      <c r="G48" s="163"/>
    </row>
    <row r="49" spans="1:7" x14ac:dyDescent="0.25">
      <c r="A49" s="8">
        <v>43</v>
      </c>
      <c r="B49" s="141"/>
      <c r="C49" s="142"/>
      <c r="D49" s="143"/>
      <c r="E49" s="143"/>
      <c r="F49" s="143"/>
      <c r="G49" s="163"/>
    </row>
    <row r="50" spans="1:7" x14ac:dyDescent="0.25">
      <c r="A50" s="8">
        <v>44</v>
      </c>
      <c r="B50" s="141"/>
      <c r="C50" s="142"/>
      <c r="D50" s="143"/>
      <c r="E50" s="143"/>
      <c r="F50" s="143"/>
      <c r="G50" s="163"/>
    </row>
    <row r="51" spans="1:7" x14ac:dyDescent="0.25">
      <c r="A51" s="8">
        <v>45</v>
      </c>
      <c r="B51" s="141"/>
      <c r="C51" s="142"/>
      <c r="D51" s="143"/>
      <c r="E51" s="143"/>
      <c r="F51" s="143"/>
      <c r="G51" s="163"/>
    </row>
    <row r="52" spans="1:7" x14ac:dyDescent="0.25">
      <c r="A52" s="8">
        <v>46</v>
      </c>
      <c r="B52" s="141"/>
      <c r="C52" s="142"/>
      <c r="D52" s="143"/>
      <c r="E52" s="143"/>
      <c r="F52" s="143"/>
      <c r="G52" s="163"/>
    </row>
    <row r="53" spans="1:7" x14ac:dyDescent="0.25">
      <c r="A53" s="8">
        <v>47</v>
      </c>
      <c r="B53" s="141"/>
      <c r="C53" s="142"/>
      <c r="D53" s="143"/>
      <c r="E53" s="143"/>
      <c r="F53" s="143"/>
      <c r="G53" s="163"/>
    </row>
    <row r="54" spans="1:7" ht="13" thickBot="1" x14ac:dyDescent="0.3"/>
    <row r="55" spans="1:7" ht="16" thickBot="1" x14ac:dyDescent="0.4">
      <c r="A55" s="34"/>
      <c r="B55" s="176" t="s">
        <v>0</v>
      </c>
      <c r="C55" s="176"/>
      <c r="D55" s="48">
        <f>SUM(D7:D53)</f>
        <v>0</v>
      </c>
      <c r="E55" s="48">
        <f>SUM(E7:E53)</f>
        <v>0</v>
      </c>
      <c r="F55" s="48">
        <f>SUM(F7:F53)</f>
        <v>0</v>
      </c>
    </row>
  </sheetData>
  <mergeCells count="4">
    <mergeCell ref="A1:F1"/>
    <mergeCell ref="A3:B3"/>
    <mergeCell ref="C3:F3"/>
    <mergeCell ref="B55:C55"/>
  </mergeCells>
  <phoneticPr fontId="3" type="noConversion"/>
  <pageMargins left="0.70866141732283472" right="0.70866141732283472" top="0.98425196850393704" bottom="0.59055118110236227"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G55"/>
  <sheetViews>
    <sheetView topLeftCell="A23" workbookViewId="0">
      <selection activeCell="A16" sqref="A16:A53"/>
    </sheetView>
  </sheetViews>
  <sheetFormatPr defaultColWidth="8.81640625" defaultRowHeight="12.5" x14ac:dyDescent="0.25"/>
  <cols>
    <col min="2" max="2" width="26.1796875" customWidth="1"/>
    <col min="3" max="3" width="10.1796875" style="2" customWidth="1"/>
    <col min="4" max="4" width="14.81640625" style="2" customWidth="1"/>
    <col min="5" max="5" width="11.7265625" style="2" customWidth="1"/>
    <col min="6" max="6" width="14" customWidth="1"/>
  </cols>
  <sheetData>
    <row r="1" spans="1:7" s="19" customFormat="1" ht="35" x14ac:dyDescent="0.7">
      <c r="A1" s="183" t="s">
        <v>30</v>
      </c>
      <c r="B1" s="183"/>
      <c r="C1" s="183"/>
      <c r="D1" s="183"/>
      <c r="E1" s="183"/>
      <c r="F1" s="183"/>
    </row>
    <row r="2" spans="1:7" ht="13.5" thickBot="1" x14ac:dyDescent="0.35">
      <c r="A2" s="1"/>
      <c r="B2" s="1"/>
      <c r="C2" s="1"/>
      <c r="D2" s="1"/>
      <c r="E2" s="1"/>
      <c r="F2" s="3"/>
    </row>
    <row r="3" spans="1:7" ht="18.5" thickBot="1" x14ac:dyDescent="0.45">
      <c r="A3" s="177" t="s">
        <v>19</v>
      </c>
      <c r="B3" s="178"/>
      <c r="C3" s="200">
        <f>Basisgegevens!B3</f>
        <v>0</v>
      </c>
      <c r="D3" s="200"/>
      <c r="E3" s="200"/>
      <c r="F3" s="201"/>
    </row>
    <row r="4" spans="1:7" ht="13" thickBot="1" x14ac:dyDescent="0.3">
      <c r="C4" s="5"/>
      <c r="F4" s="2"/>
    </row>
    <row r="5" spans="1:7" ht="13" x14ac:dyDescent="0.3">
      <c r="A5" s="37" t="s">
        <v>13</v>
      </c>
      <c r="B5" s="81" t="s">
        <v>16</v>
      </c>
      <c r="C5" s="38" t="s">
        <v>26</v>
      </c>
      <c r="D5" s="83" t="s">
        <v>97</v>
      </c>
      <c r="E5" s="39" t="s">
        <v>88</v>
      </c>
      <c r="F5" s="83" t="s">
        <v>99</v>
      </c>
    </row>
    <row r="6" spans="1:7" ht="13.5" thickBot="1" x14ac:dyDescent="0.35">
      <c r="A6" s="26"/>
      <c r="B6" s="82"/>
      <c r="C6" s="41" t="s">
        <v>27</v>
      </c>
      <c r="D6" s="84" t="s">
        <v>98</v>
      </c>
      <c r="E6" s="42" t="s">
        <v>6</v>
      </c>
      <c r="F6" s="84" t="s">
        <v>100</v>
      </c>
    </row>
    <row r="7" spans="1:7" x14ac:dyDescent="0.25">
      <c r="A7" s="11">
        <v>1</v>
      </c>
      <c r="B7" s="138"/>
      <c r="C7" s="139"/>
      <c r="D7" s="140"/>
      <c r="E7" s="140"/>
      <c r="F7" s="140"/>
      <c r="G7" s="163"/>
    </row>
    <row r="8" spans="1:7" x14ac:dyDescent="0.25">
      <c r="A8" s="8">
        <v>2</v>
      </c>
      <c r="B8" s="141"/>
      <c r="C8" s="142"/>
      <c r="D8" s="143"/>
      <c r="E8" s="140"/>
      <c r="F8" s="140"/>
      <c r="G8" s="163"/>
    </row>
    <row r="9" spans="1:7" x14ac:dyDescent="0.25">
      <c r="A9" s="8">
        <v>3</v>
      </c>
      <c r="B9" s="141"/>
      <c r="C9" s="142"/>
      <c r="D9" s="143"/>
      <c r="E9" s="140"/>
      <c r="F9" s="140"/>
      <c r="G9" s="163"/>
    </row>
    <row r="10" spans="1:7" x14ac:dyDescent="0.25">
      <c r="A10" s="8">
        <v>4</v>
      </c>
      <c r="B10" s="141"/>
      <c r="C10" s="142"/>
      <c r="D10" s="143"/>
      <c r="E10" s="140"/>
      <c r="F10" s="140"/>
      <c r="G10" s="163"/>
    </row>
    <row r="11" spans="1:7" x14ac:dyDescent="0.25">
      <c r="A11" s="8">
        <v>5</v>
      </c>
      <c r="B11" s="141"/>
      <c r="C11" s="142"/>
      <c r="D11" s="143"/>
      <c r="E11" s="140"/>
      <c r="F11" s="140"/>
      <c r="G11" s="163"/>
    </row>
    <row r="12" spans="1:7" x14ac:dyDescent="0.25">
      <c r="A12" s="8">
        <v>6</v>
      </c>
      <c r="B12" s="127"/>
      <c r="C12" s="142"/>
      <c r="D12" s="143"/>
      <c r="E12" s="140"/>
      <c r="F12" s="140"/>
      <c r="G12" s="163"/>
    </row>
    <row r="13" spans="1:7" x14ac:dyDescent="0.25">
      <c r="A13" s="8">
        <v>7</v>
      </c>
      <c r="B13" s="141"/>
      <c r="C13" s="142"/>
      <c r="D13" s="143"/>
      <c r="E13" s="140"/>
      <c r="F13" s="140"/>
      <c r="G13" s="163"/>
    </row>
    <row r="14" spans="1:7" x14ac:dyDescent="0.25">
      <c r="A14" s="8">
        <v>8</v>
      </c>
      <c r="B14" s="141"/>
      <c r="C14" s="142"/>
      <c r="D14" s="143"/>
      <c r="E14" s="140"/>
      <c r="F14" s="140"/>
      <c r="G14" s="163"/>
    </row>
    <row r="15" spans="1:7" x14ac:dyDescent="0.25">
      <c r="A15" s="8">
        <v>9</v>
      </c>
      <c r="B15" s="141"/>
      <c r="C15" s="142"/>
      <c r="D15" s="143"/>
      <c r="E15" s="143"/>
      <c r="F15" s="143"/>
      <c r="G15" s="163"/>
    </row>
    <row r="16" spans="1:7" x14ac:dyDescent="0.25">
      <c r="A16" s="8">
        <v>10</v>
      </c>
      <c r="B16" s="141"/>
      <c r="C16" s="142"/>
      <c r="D16" s="143"/>
      <c r="E16" s="143"/>
      <c r="F16" s="143"/>
      <c r="G16" s="163"/>
    </row>
    <row r="17" spans="1:7" x14ac:dyDescent="0.25">
      <c r="A17" s="8">
        <v>11</v>
      </c>
      <c r="B17" s="141"/>
      <c r="C17" s="142"/>
      <c r="D17" s="143"/>
      <c r="E17" s="143"/>
      <c r="F17" s="143"/>
      <c r="G17" s="163"/>
    </row>
    <row r="18" spans="1:7" x14ac:dyDescent="0.25">
      <c r="A18" s="8">
        <v>12</v>
      </c>
      <c r="B18" s="141"/>
      <c r="C18" s="142"/>
      <c r="D18" s="143"/>
      <c r="E18" s="143"/>
      <c r="F18" s="143"/>
      <c r="G18" s="163"/>
    </row>
    <row r="19" spans="1:7" x14ac:dyDescent="0.25">
      <c r="A19" s="8">
        <v>13</v>
      </c>
      <c r="B19" s="141"/>
      <c r="C19" s="142"/>
      <c r="D19" s="143"/>
      <c r="E19" s="143"/>
      <c r="F19" s="143"/>
      <c r="G19" s="163"/>
    </row>
    <row r="20" spans="1:7" x14ac:dyDescent="0.25">
      <c r="A20" s="8">
        <v>14</v>
      </c>
      <c r="B20" s="141"/>
      <c r="C20" s="142"/>
      <c r="D20" s="143"/>
      <c r="E20" s="143"/>
      <c r="F20" s="143"/>
      <c r="G20" s="163"/>
    </row>
    <row r="21" spans="1:7" x14ac:dyDescent="0.25">
      <c r="A21" s="8">
        <v>15</v>
      </c>
      <c r="B21" s="141"/>
      <c r="C21" s="142"/>
      <c r="D21" s="143"/>
      <c r="E21" s="143"/>
      <c r="F21" s="143"/>
      <c r="G21" s="163"/>
    </row>
    <row r="22" spans="1:7" x14ac:dyDescent="0.25">
      <c r="A22" s="8">
        <v>16</v>
      </c>
      <c r="B22" s="141"/>
      <c r="C22" s="142"/>
      <c r="D22" s="143"/>
      <c r="E22" s="143"/>
      <c r="F22" s="143"/>
      <c r="G22" s="163"/>
    </row>
    <row r="23" spans="1:7" x14ac:dyDescent="0.25">
      <c r="A23" s="8">
        <v>17</v>
      </c>
      <c r="B23" s="141"/>
      <c r="C23" s="142"/>
      <c r="D23" s="143"/>
      <c r="E23" s="143"/>
      <c r="F23" s="143"/>
      <c r="G23" s="163"/>
    </row>
    <row r="24" spans="1:7" x14ac:dyDescent="0.25">
      <c r="A24" s="8">
        <v>18</v>
      </c>
      <c r="B24" s="141"/>
      <c r="C24" s="142"/>
      <c r="D24" s="143"/>
      <c r="E24" s="143"/>
      <c r="F24" s="143"/>
      <c r="G24" s="163"/>
    </row>
    <row r="25" spans="1:7" x14ac:dyDescent="0.25">
      <c r="A25" s="8">
        <v>19</v>
      </c>
      <c r="B25" s="141"/>
      <c r="C25" s="142"/>
      <c r="D25" s="143"/>
      <c r="E25" s="143"/>
      <c r="F25" s="143"/>
      <c r="G25" s="163"/>
    </row>
    <row r="26" spans="1:7" x14ac:dyDescent="0.25">
      <c r="A26" s="8">
        <v>20</v>
      </c>
      <c r="B26" s="141"/>
      <c r="C26" s="142"/>
      <c r="D26" s="143"/>
      <c r="E26" s="143"/>
      <c r="F26" s="143"/>
      <c r="G26" s="163"/>
    </row>
    <row r="27" spans="1:7" x14ac:dyDescent="0.25">
      <c r="A27" s="8">
        <v>21</v>
      </c>
      <c r="B27" s="141"/>
      <c r="C27" s="142"/>
      <c r="D27" s="143"/>
      <c r="E27" s="143"/>
      <c r="F27" s="143"/>
      <c r="G27" s="163"/>
    </row>
    <row r="28" spans="1:7" x14ac:dyDescent="0.25">
      <c r="A28" s="8">
        <v>22</v>
      </c>
      <c r="B28" s="141"/>
      <c r="C28" s="142"/>
      <c r="D28" s="143"/>
      <c r="E28" s="143"/>
      <c r="F28" s="143"/>
      <c r="G28" s="163"/>
    </row>
    <row r="29" spans="1:7" x14ac:dyDescent="0.25">
      <c r="A29" s="8">
        <v>23</v>
      </c>
      <c r="B29" s="141"/>
      <c r="C29" s="142"/>
      <c r="D29" s="143"/>
      <c r="E29" s="143"/>
      <c r="F29" s="143"/>
      <c r="G29" s="163"/>
    </row>
    <row r="30" spans="1:7" x14ac:dyDescent="0.25">
      <c r="A30" s="8">
        <v>24</v>
      </c>
      <c r="B30" s="141"/>
      <c r="C30" s="142"/>
      <c r="D30" s="143"/>
      <c r="E30" s="143"/>
      <c r="F30" s="143"/>
      <c r="G30" s="163"/>
    </row>
    <row r="31" spans="1:7" x14ac:dyDescent="0.25">
      <c r="A31" s="8">
        <v>25</v>
      </c>
      <c r="B31" s="141"/>
      <c r="C31" s="142"/>
      <c r="D31" s="143"/>
      <c r="E31" s="143"/>
      <c r="F31" s="143"/>
      <c r="G31" s="163"/>
    </row>
    <row r="32" spans="1:7" x14ac:dyDescent="0.25">
      <c r="A32" s="8">
        <v>26</v>
      </c>
      <c r="B32" s="141"/>
      <c r="C32" s="142"/>
      <c r="D32" s="143"/>
      <c r="E32" s="143"/>
      <c r="F32" s="143"/>
      <c r="G32" s="163"/>
    </row>
    <row r="33" spans="1:7" x14ac:dyDescent="0.25">
      <c r="A33" s="8">
        <v>27</v>
      </c>
      <c r="B33" s="141"/>
      <c r="C33" s="142"/>
      <c r="D33" s="143"/>
      <c r="E33" s="143"/>
      <c r="F33" s="143"/>
      <c r="G33" s="163"/>
    </row>
    <row r="34" spans="1:7" x14ac:dyDescent="0.25">
      <c r="A34" s="8">
        <v>28</v>
      </c>
      <c r="B34" s="141"/>
      <c r="C34" s="142"/>
      <c r="D34" s="143"/>
      <c r="E34" s="143"/>
      <c r="F34" s="143"/>
      <c r="G34" s="163"/>
    </row>
    <row r="35" spans="1:7" x14ac:dyDescent="0.25">
      <c r="A35" s="8">
        <v>29</v>
      </c>
      <c r="B35" s="141"/>
      <c r="C35" s="142"/>
      <c r="D35" s="143"/>
      <c r="E35" s="143"/>
      <c r="F35" s="143"/>
      <c r="G35" s="163"/>
    </row>
    <row r="36" spans="1:7" x14ac:dyDescent="0.25">
      <c r="A36" s="8">
        <v>30</v>
      </c>
      <c r="B36" s="141"/>
      <c r="C36" s="142"/>
      <c r="D36" s="143"/>
      <c r="E36" s="143"/>
      <c r="F36" s="143"/>
      <c r="G36" s="163"/>
    </row>
    <row r="37" spans="1:7" x14ac:dyDescent="0.25">
      <c r="A37" s="8">
        <v>31</v>
      </c>
      <c r="B37" s="141"/>
      <c r="C37" s="142"/>
      <c r="D37" s="143"/>
      <c r="E37" s="143"/>
      <c r="F37" s="143"/>
      <c r="G37" s="163"/>
    </row>
    <row r="38" spans="1:7" x14ac:dyDescent="0.25">
      <c r="A38" s="8">
        <v>32</v>
      </c>
      <c r="B38" s="141"/>
      <c r="C38" s="142"/>
      <c r="D38" s="143"/>
      <c r="E38" s="143"/>
      <c r="F38" s="143"/>
      <c r="G38" s="163"/>
    </row>
    <row r="39" spans="1:7" x14ac:dyDescent="0.25">
      <c r="A39" s="8">
        <v>33</v>
      </c>
      <c r="B39" s="141"/>
      <c r="C39" s="142"/>
      <c r="D39" s="143"/>
      <c r="E39" s="143"/>
      <c r="F39" s="143"/>
      <c r="G39" s="163"/>
    </row>
    <row r="40" spans="1:7" x14ac:dyDescent="0.25">
      <c r="A40" s="8">
        <v>34</v>
      </c>
      <c r="B40" s="141"/>
      <c r="C40" s="142"/>
      <c r="D40" s="143"/>
      <c r="E40" s="143"/>
      <c r="F40" s="143"/>
      <c r="G40" s="163"/>
    </row>
    <row r="41" spans="1:7" x14ac:dyDescent="0.25">
      <c r="A41" s="8">
        <v>35</v>
      </c>
      <c r="B41" s="141"/>
      <c r="C41" s="142"/>
      <c r="D41" s="143"/>
      <c r="E41" s="143"/>
      <c r="F41" s="143"/>
      <c r="G41" s="163"/>
    </row>
    <row r="42" spans="1:7" x14ac:dyDescent="0.25">
      <c r="A42" s="8">
        <v>36</v>
      </c>
      <c r="B42" s="141"/>
      <c r="C42" s="142"/>
      <c r="D42" s="143"/>
      <c r="E42" s="143"/>
      <c r="F42" s="143"/>
      <c r="G42" s="163"/>
    </row>
    <row r="43" spans="1:7" x14ac:dyDescent="0.25">
      <c r="A43" s="8">
        <v>37</v>
      </c>
      <c r="B43" s="141"/>
      <c r="C43" s="142"/>
      <c r="D43" s="143"/>
      <c r="E43" s="143"/>
      <c r="F43" s="143"/>
      <c r="G43" s="163"/>
    </row>
    <row r="44" spans="1:7" x14ac:dyDescent="0.25">
      <c r="A44" s="8">
        <v>38</v>
      </c>
      <c r="B44" s="141"/>
      <c r="C44" s="142"/>
      <c r="D44" s="143"/>
      <c r="E44" s="143"/>
      <c r="F44" s="143"/>
      <c r="G44" s="163"/>
    </row>
    <row r="45" spans="1:7" x14ac:dyDescent="0.25">
      <c r="A45" s="8">
        <v>39</v>
      </c>
      <c r="B45" s="141"/>
      <c r="C45" s="142"/>
      <c r="D45" s="143"/>
      <c r="E45" s="143"/>
      <c r="F45" s="143"/>
      <c r="G45" s="163"/>
    </row>
    <row r="46" spans="1:7" ht="15" customHeight="1" x14ac:dyDescent="0.35">
      <c r="A46" s="8">
        <v>40</v>
      </c>
      <c r="B46" s="144"/>
      <c r="C46" s="145"/>
      <c r="D46" s="146"/>
      <c r="E46" s="146"/>
      <c r="F46" s="146"/>
      <c r="G46" s="163"/>
    </row>
    <row r="47" spans="1:7" x14ac:dyDescent="0.25">
      <c r="A47" s="8">
        <v>41</v>
      </c>
      <c r="B47" s="141"/>
      <c r="C47" s="142"/>
      <c r="D47" s="143"/>
      <c r="E47" s="143"/>
      <c r="F47" s="143"/>
      <c r="G47" s="163"/>
    </row>
    <row r="48" spans="1:7" x14ac:dyDescent="0.25">
      <c r="A48" s="8">
        <v>42</v>
      </c>
      <c r="B48" s="141"/>
      <c r="C48" s="142"/>
      <c r="D48" s="143"/>
      <c r="E48" s="143"/>
      <c r="F48" s="143"/>
      <c r="G48" s="163"/>
    </row>
    <row r="49" spans="1:7" x14ac:dyDescent="0.25">
      <c r="A49" s="8">
        <v>43</v>
      </c>
      <c r="B49" s="141"/>
      <c r="C49" s="142"/>
      <c r="D49" s="143"/>
      <c r="E49" s="143"/>
      <c r="F49" s="143"/>
      <c r="G49" s="163"/>
    </row>
    <row r="50" spans="1:7" x14ac:dyDescent="0.25">
      <c r="A50" s="8">
        <v>44</v>
      </c>
      <c r="B50" s="141"/>
      <c r="C50" s="142"/>
      <c r="D50" s="143"/>
      <c r="E50" s="143"/>
      <c r="F50" s="143"/>
      <c r="G50" s="163"/>
    </row>
    <row r="51" spans="1:7" x14ac:dyDescent="0.25">
      <c r="A51" s="8">
        <v>45</v>
      </c>
      <c r="B51" s="141"/>
      <c r="C51" s="142"/>
      <c r="D51" s="143"/>
      <c r="E51" s="143"/>
      <c r="F51" s="143"/>
      <c r="G51" s="163"/>
    </row>
    <row r="52" spans="1:7" x14ac:dyDescent="0.25">
      <c r="A52" s="8">
        <v>46</v>
      </c>
      <c r="B52" s="141"/>
      <c r="C52" s="142"/>
      <c r="D52" s="143"/>
      <c r="E52" s="143"/>
      <c r="F52" s="143"/>
      <c r="G52" s="163"/>
    </row>
    <row r="53" spans="1:7" x14ac:dyDescent="0.25">
      <c r="A53" s="8">
        <v>47</v>
      </c>
      <c r="B53" s="141"/>
      <c r="C53" s="142"/>
      <c r="D53" s="143"/>
      <c r="E53" s="143"/>
      <c r="F53" s="143"/>
      <c r="G53" s="163"/>
    </row>
    <row r="54" spans="1:7" ht="13" thickBot="1" x14ac:dyDescent="0.3">
      <c r="C54" s="5"/>
      <c r="F54" s="2"/>
    </row>
    <row r="55" spans="1:7" ht="16" thickBot="1" x14ac:dyDescent="0.4">
      <c r="A55" s="34"/>
      <c r="B55" s="176" t="s">
        <v>0</v>
      </c>
      <c r="C55" s="176"/>
      <c r="D55" s="48">
        <f>SUM(D7:D53)</f>
        <v>0</v>
      </c>
      <c r="E55" s="48">
        <f>SUM(E7:E53)</f>
        <v>0</v>
      </c>
      <c r="F55" s="48">
        <f>SUM(F7:F53)</f>
        <v>0</v>
      </c>
    </row>
  </sheetData>
  <mergeCells count="4">
    <mergeCell ref="A1:F1"/>
    <mergeCell ref="A3:B3"/>
    <mergeCell ref="C3:F3"/>
    <mergeCell ref="B55:C55"/>
  </mergeCells>
  <phoneticPr fontId="3" type="noConversion"/>
  <pageMargins left="0.70866141732283472" right="0.70866141732283472" top="0.98425196850393704" bottom="0.59055118110236227"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H55"/>
  <sheetViews>
    <sheetView topLeftCell="A16" workbookViewId="0">
      <selection activeCell="G55" sqref="G55"/>
    </sheetView>
  </sheetViews>
  <sheetFormatPr defaultColWidth="8.81640625" defaultRowHeight="12.5" x14ac:dyDescent="0.25"/>
  <cols>
    <col min="1" max="1" width="4.26953125" customWidth="1"/>
    <col min="2" max="2" width="17.7265625" customWidth="1"/>
    <col min="3" max="3" width="15.81640625" customWidth="1"/>
    <col min="4" max="4" width="9.453125" customWidth="1"/>
    <col min="5" max="5" width="13.81640625" style="2" customWidth="1"/>
    <col min="6" max="6" width="10.453125" style="2" customWidth="1"/>
    <col min="7" max="7" width="14.1796875" style="2" customWidth="1"/>
  </cols>
  <sheetData>
    <row r="1" spans="1:8" s="19" customFormat="1" ht="35" x14ac:dyDescent="0.7">
      <c r="A1" s="183" t="s">
        <v>57</v>
      </c>
      <c r="B1" s="183"/>
      <c r="C1" s="183"/>
      <c r="D1" s="183"/>
      <c r="E1" s="183"/>
      <c r="F1" s="183"/>
      <c r="G1" s="183"/>
    </row>
    <row r="2" spans="1:8" s="19" customFormat="1" ht="15" customHeight="1" thickBot="1" x14ac:dyDescent="0.75">
      <c r="A2" s="22"/>
      <c r="B2" s="22"/>
      <c r="C2" s="22"/>
      <c r="D2" s="22"/>
      <c r="E2" s="22"/>
      <c r="F2" s="22"/>
    </row>
    <row r="3" spans="1:8" s="1" customFormat="1" ht="18.5" thickBot="1" x14ac:dyDescent="0.45">
      <c r="A3" s="34" t="s">
        <v>19</v>
      </c>
      <c r="B3" s="33"/>
      <c r="C3" s="31"/>
      <c r="D3" s="204">
        <f>Basisgegevens!B3</f>
        <v>0</v>
      </c>
      <c r="E3" s="204"/>
      <c r="F3" s="204"/>
      <c r="G3" s="205"/>
    </row>
    <row r="4" spans="1:8" s="19" customFormat="1" ht="18" thickBot="1" x14ac:dyDescent="0.4">
      <c r="E4" s="20"/>
      <c r="F4" s="20"/>
      <c r="G4" s="20"/>
    </row>
    <row r="5" spans="1:8" s="1" customFormat="1" ht="13" x14ac:dyDescent="0.3">
      <c r="A5" s="37" t="s">
        <v>13</v>
      </c>
      <c r="B5" s="81" t="s">
        <v>33</v>
      </c>
      <c r="C5" s="81" t="s">
        <v>17</v>
      </c>
      <c r="D5" s="81" t="s">
        <v>2</v>
      </c>
      <c r="E5" s="83" t="s">
        <v>101</v>
      </c>
      <c r="F5" s="83" t="s">
        <v>6</v>
      </c>
      <c r="G5" s="40" t="s">
        <v>4</v>
      </c>
    </row>
    <row r="6" spans="1:8" s="1" customFormat="1" ht="13.5" thickBot="1" x14ac:dyDescent="0.35">
      <c r="A6" s="26"/>
      <c r="B6" s="82" t="s">
        <v>32</v>
      </c>
      <c r="C6" s="82"/>
      <c r="D6" s="82" t="s">
        <v>31</v>
      </c>
      <c r="E6" s="84" t="s">
        <v>98</v>
      </c>
      <c r="F6" s="84"/>
      <c r="G6" s="43" t="s">
        <v>100</v>
      </c>
    </row>
    <row r="7" spans="1:8" x14ac:dyDescent="0.25">
      <c r="A7" s="47">
        <v>1</v>
      </c>
      <c r="B7" s="147"/>
      <c r="C7" s="147"/>
      <c r="D7" s="138"/>
      <c r="E7" s="148"/>
      <c r="F7" s="140"/>
      <c r="G7" s="140"/>
      <c r="H7" s="163"/>
    </row>
    <row r="8" spans="1:8" x14ac:dyDescent="0.25">
      <c r="A8" s="10">
        <v>2</v>
      </c>
      <c r="B8" s="141"/>
      <c r="C8" s="127"/>
      <c r="D8" s="141"/>
      <c r="E8" s="149"/>
      <c r="F8" s="140"/>
      <c r="G8" s="140"/>
      <c r="H8" s="163"/>
    </row>
    <row r="9" spans="1:8" x14ac:dyDescent="0.25">
      <c r="A9" s="10">
        <v>3</v>
      </c>
      <c r="B9" s="141"/>
      <c r="C9" s="127"/>
      <c r="D9" s="141"/>
      <c r="E9" s="149"/>
      <c r="F9" s="140"/>
      <c r="G9" s="140"/>
      <c r="H9" s="163"/>
    </row>
    <row r="10" spans="1:8" x14ac:dyDescent="0.25">
      <c r="A10" s="10">
        <v>4</v>
      </c>
      <c r="B10" s="141"/>
      <c r="C10" s="127"/>
      <c r="D10" s="141"/>
      <c r="E10" s="149"/>
      <c r="F10" s="140"/>
      <c r="G10" s="140"/>
      <c r="H10" s="163"/>
    </row>
    <row r="11" spans="1:8" x14ac:dyDescent="0.25">
      <c r="A11" s="10">
        <v>5</v>
      </c>
      <c r="B11" s="141"/>
      <c r="C11" s="127"/>
      <c r="D11" s="141"/>
      <c r="E11" s="149"/>
      <c r="F11" s="140"/>
      <c r="G11" s="140"/>
      <c r="H11" s="163"/>
    </row>
    <row r="12" spans="1:8" x14ac:dyDescent="0.25">
      <c r="A12" s="10">
        <v>6</v>
      </c>
      <c r="B12" s="141"/>
      <c r="C12" s="127"/>
      <c r="D12" s="141"/>
      <c r="E12" s="149"/>
      <c r="F12" s="140"/>
      <c r="G12" s="140"/>
      <c r="H12" s="163"/>
    </row>
    <row r="13" spans="1:8" x14ac:dyDescent="0.25">
      <c r="A13" s="10">
        <v>7</v>
      </c>
      <c r="B13" s="141"/>
      <c r="C13" s="127"/>
      <c r="D13" s="141"/>
      <c r="E13" s="149"/>
      <c r="F13" s="140"/>
      <c r="G13" s="140"/>
      <c r="H13" s="163"/>
    </row>
    <row r="14" spans="1:8" x14ac:dyDescent="0.25">
      <c r="A14" s="10">
        <v>8</v>
      </c>
      <c r="B14" s="141"/>
      <c r="C14" s="127"/>
      <c r="D14" s="141"/>
      <c r="E14" s="149"/>
      <c r="F14" s="140"/>
      <c r="G14" s="140"/>
      <c r="H14" s="163"/>
    </row>
    <row r="15" spans="1:8" x14ac:dyDescent="0.25">
      <c r="A15" s="10">
        <v>9</v>
      </c>
      <c r="B15" s="141"/>
      <c r="C15" s="127"/>
      <c r="D15" s="141"/>
      <c r="E15" s="149"/>
      <c r="F15" s="149"/>
      <c r="G15" s="150"/>
      <c r="H15" s="163"/>
    </row>
    <row r="16" spans="1:8" x14ac:dyDescent="0.25">
      <c r="A16" s="10">
        <v>10</v>
      </c>
      <c r="B16" s="141"/>
      <c r="C16" s="127"/>
      <c r="D16" s="141"/>
      <c r="E16" s="149"/>
      <c r="F16" s="149"/>
      <c r="G16" s="150"/>
      <c r="H16" s="163"/>
    </row>
    <row r="17" spans="1:8" x14ac:dyDescent="0.25">
      <c r="A17" s="10">
        <v>11</v>
      </c>
      <c r="B17" s="141"/>
      <c r="C17" s="127"/>
      <c r="D17" s="141"/>
      <c r="E17" s="149"/>
      <c r="F17" s="149"/>
      <c r="G17" s="150"/>
      <c r="H17" s="163"/>
    </row>
    <row r="18" spans="1:8" x14ac:dyDescent="0.25">
      <c r="A18" s="10">
        <v>12</v>
      </c>
      <c r="B18" s="141"/>
      <c r="C18" s="127"/>
      <c r="D18" s="141"/>
      <c r="E18" s="149"/>
      <c r="F18" s="149"/>
      <c r="G18" s="150"/>
      <c r="H18" s="163"/>
    </row>
    <row r="19" spans="1:8" x14ac:dyDescent="0.25">
      <c r="A19" s="10">
        <v>13</v>
      </c>
      <c r="B19" s="141"/>
      <c r="C19" s="127"/>
      <c r="D19" s="141"/>
      <c r="E19" s="149"/>
      <c r="F19" s="149"/>
      <c r="G19" s="150"/>
      <c r="H19" s="163"/>
    </row>
    <row r="20" spans="1:8" x14ac:dyDescent="0.25">
      <c r="A20" s="10">
        <v>14</v>
      </c>
      <c r="B20" s="141"/>
      <c r="C20" s="127"/>
      <c r="D20" s="141"/>
      <c r="E20" s="149"/>
      <c r="F20" s="149"/>
      <c r="G20" s="150"/>
      <c r="H20" s="163"/>
    </row>
    <row r="21" spans="1:8" x14ac:dyDescent="0.25">
      <c r="A21" s="10">
        <v>15</v>
      </c>
      <c r="B21" s="141"/>
      <c r="C21" s="127"/>
      <c r="D21" s="141"/>
      <c r="E21" s="149"/>
      <c r="F21" s="149"/>
      <c r="G21" s="150"/>
      <c r="H21" s="163"/>
    </row>
    <row r="22" spans="1:8" x14ac:dyDescent="0.25">
      <c r="A22" s="10">
        <v>16</v>
      </c>
      <c r="B22" s="141"/>
      <c r="C22" s="127"/>
      <c r="D22" s="141"/>
      <c r="E22" s="149"/>
      <c r="F22" s="149"/>
      <c r="G22" s="150"/>
      <c r="H22" s="163"/>
    </row>
    <row r="23" spans="1:8" x14ac:dyDescent="0.25">
      <c r="A23" s="10">
        <v>17</v>
      </c>
      <c r="B23" s="141"/>
      <c r="C23" s="127"/>
      <c r="D23" s="141"/>
      <c r="E23" s="149"/>
      <c r="F23" s="149"/>
      <c r="G23" s="150"/>
      <c r="H23" s="163"/>
    </row>
    <row r="24" spans="1:8" x14ac:dyDescent="0.25">
      <c r="A24" s="10">
        <v>18</v>
      </c>
      <c r="B24" s="141"/>
      <c r="C24" s="127"/>
      <c r="D24" s="141"/>
      <c r="E24" s="149"/>
      <c r="F24" s="149"/>
      <c r="G24" s="150"/>
      <c r="H24" s="163"/>
    </row>
    <row r="25" spans="1:8" x14ac:dyDescent="0.25">
      <c r="A25" s="10">
        <v>19</v>
      </c>
      <c r="B25" s="141"/>
      <c r="C25" s="127"/>
      <c r="D25" s="141"/>
      <c r="E25" s="149"/>
      <c r="F25" s="149"/>
      <c r="G25" s="150"/>
      <c r="H25" s="163"/>
    </row>
    <row r="26" spans="1:8" x14ac:dyDescent="0.25">
      <c r="A26" s="10">
        <v>20</v>
      </c>
      <c r="B26" s="141"/>
      <c r="C26" s="127"/>
      <c r="D26" s="141"/>
      <c r="E26" s="149"/>
      <c r="F26" s="149"/>
      <c r="G26" s="150"/>
      <c r="H26" s="163"/>
    </row>
    <row r="27" spans="1:8" x14ac:dyDescent="0.25">
      <c r="A27" s="10">
        <v>21</v>
      </c>
      <c r="B27" s="141"/>
      <c r="C27" s="127"/>
      <c r="D27" s="141"/>
      <c r="E27" s="149"/>
      <c r="F27" s="149"/>
      <c r="G27" s="150"/>
      <c r="H27" s="163"/>
    </row>
    <row r="28" spans="1:8" x14ac:dyDescent="0.25">
      <c r="A28" s="10">
        <v>22</v>
      </c>
      <c r="B28" s="141"/>
      <c r="C28" s="127"/>
      <c r="D28" s="141"/>
      <c r="E28" s="149"/>
      <c r="F28" s="149"/>
      <c r="G28" s="150"/>
      <c r="H28" s="163"/>
    </row>
    <row r="29" spans="1:8" x14ac:dyDescent="0.25">
      <c r="A29" s="10">
        <v>23</v>
      </c>
      <c r="B29" s="141"/>
      <c r="C29" s="127"/>
      <c r="D29" s="141"/>
      <c r="E29" s="149"/>
      <c r="F29" s="149"/>
      <c r="G29" s="150"/>
      <c r="H29" s="163"/>
    </row>
    <row r="30" spans="1:8" x14ac:dyDescent="0.25">
      <c r="A30" s="10">
        <v>24</v>
      </c>
      <c r="B30" s="141"/>
      <c r="C30" s="127"/>
      <c r="D30" s="141"/>
      <c r="E30" s="149"/>
      <c r="F30" s="149"/>
      <c r="G30" s="150"/>
      <c r="H30" s="163"/>
    </row>
    <row r="31" spans="1:8" s="4" customFormat="1" ht="13.5" customHeight="1" x14ac:dyDescent="0.35">
      <c r="A31" s="10">
        <v>25</v>
      </c>
      <c r="B31" s="144"/>
      <c r="C31" s="144"/>
      <c r="D31" s="144"/>
      <c r="E31" s="151"/>
      <c r="F31" s="151"/>
      <c r="G31" s="152"/>
      <c r="H31" s="164"/>
    </row>
    <row r="32" spans="1:8" x14ac:dyDescent="0.25">
      <c r="A32" s="10">
        <v>26</v>
      </c>
      <c r="B32" s="141"/>
      <c r="C32" s="141"/>
      <c r="D32" s="141"/>
      <c r="E32" s="149"/>
      <c r="F32" s="149"/>
      <c r="G32" s="150"/>
      <c r="H32" s="163"/>
    </row>
    <row r="33" spans="1:8" x14ac:dyDescent="0.25">
      <c r="A33" s="10">
        <v>27</v>
      </c>
      <c r="B33" s="141"/>
      <c r="C33" s="141"/>
      <c r="D33" s="141"/>
      <c r="E33" s="149"/>
      <c r="F33" s="149"/>
      <c r="G33" s="150"/>
      <c r="H33" s="163"/>
    </row>
    <row r="34" spans="1:8" x14ac:dyDescent="0.25">
      <c r="A34" s="10">
        <v>28</v>
      </c>
      <c r="B34" s="141"/>
      <c r="C34" s="141"/>
      <c r="D34" s="141"/>
      <c r="E34" s="149"/>
      <c r="F34" s="149"/>
      <c r="G34" s="150"/>
      <c r="H34" s="163"/>
    </row>
    <row r="35" spans="1:8" x14ac:dyDescent="0.25">
      <c r="A35" s="10">
        <v>29</v>
      </c>
      <c r="B35" s="141"/>
      <c r="C35" s="141"/>
      <c r="D35" s="141"/>
      <c r="E35" s="149"/>
      <c r="F35" s="149"/>
      <c r="G35" s="150"/>
      <c r="H35" s="163"/>
    </row>
    <row r="36" spans="1:8" x14ac:dyDescent="0.25">
      <c r="A36" s="10">
        <v>30</v>
      </c>
      <c r="B36" s="141"/>
      <c r="C36" s="141"/>
      <c r="D36" s="141"/>
      <c r="E36" s="149"/>
      <c r="F36" s="149"/>
      <c r="G36" s="150"/>
      <c r="H36" s="163"/>
    </row>
    <row r="37" spans="1:8" x14ac:dyDescent="0.25">
      <c r="A37" s="10">
        <v>31</v>
      </c>
      <c r="B37" s="141"/>
      <c r="C37" s="141"/>
      <c r="D37" s="141"/>
      <c r="E37" s="149"/>
      <c r="F37" s="149"/>
      <c r="G37" s="150"/>
      <c r="H37" s="163"/>
    </row>
    <row r="38" spans="1:8" x14ac:dyDescent="0.25">
      <c r="A38" s="10">
        <v>32</v>
      </c>
      <c r="B38" s="141"/>
      <c r="C38" s="141"/>
      <c r="D38" s="141"/>
      <c r="E38" s="149"/>
      <c r="F38" s="149"/>
      <c r="G38" s="150"/>
      <c r="H38" s="163"/>
    </row>
    <row r="39" spans="1:8" x14ac:dyDescent="0.25">
      <c r="A39" s="10">
        <v>33</v>
      </c>
      <c r="B39" s="141"/>
      <c r="C39" s="141"/>
      <c r="D39" s="141"/>
      <c r="E39" s="149"/>
      <c r="F39" s="149"/>
      <c r="G39" s="150"/>
      <c r="H39" s="163"/>
    </row>
    <row r="40" spans="1:8" x14ac:dyDescent="0.25">
      <c r="A40" s="10">
        <v>34</v>
      </c>
      <c r="B40" s="141"/>
      <c r="C40" s="141"/>
      <c r="D40" s="141"/>
      <c r="E40" s="149"/>
      <c r="F40" s="149"/>
      <c r="G40" s="150"/>
      <c r="H40" s="163"/>
    </row>
    <row r="41" spans="1:8" x14ac:dyDescent="0.25">
      <c r="A41" s="10">
        <v>35</v>
      </c>
      <c r="B41" s="141"/>
      <c r="C41" s="141"/>
      <c r="D41" s="141"/>
      <c r="E41" s="149"/>
      <c r="F41" s="149"/>
      <c r="G41" s="150"/>
      <c r="H41" s="163"/>
    </row>
    <row r="42" spans="1:8" x14ac:dyDescent="0.25">
      <c r="A42" s="10">
        <v>36</v>
      </c>
      <c r="B42" s="141"/>
      <c r="C42" s="141"/>
      <c r="D42" s="141"/>
      <c r="E42" s="149"/>
      <c r="F42" s="149"/>
      <c r="G42" s="150"/>
      <c r="H42" s="163"/>
    </row>
    <row r="43" spans="1:8" x14ac:dyDescent="0.25">
      <c r="A43" s="10">
        <v>37</v>
      </c>
      <c r="B43" s="141"/>
      <c r="C43" s="141"/>
      <c r="D43" s="141"/>
      <c r="E43" s="149"/>
      <c r="F43" s="149"/>
      <c r="G43" s="150"/>
      <c r="H43" s="163"/>
    </row>
    <row r="44" spans="1:8" x14ac:dyDescent="0.25">
      <c r="A44" s="10">
        <v>38</v>
      </c>
      <c r="B44" s="141"/>
      <c r="C44" s="141"/>
      <c r="D44" s="141"/>
      <c r="E44" s="149"/>
      <c r="F44" s="149"/>
      <c r="G44" s="150"/>
      <c r="H44" s="163"/>
    </row>
    <row r="45" spans="1:8" x14ac:dyDescent="0.25">
      <c r="A45" s="10">
        <v>39</v>
      </c>
      <c r="B45" s="141"/>
      <c r="C45" s="141"/>
      <c r="D45" s="141"/>
      <c r="E45" s="149"/>
      <c r="F45" s="149"/>
      <c r="G45" s="150"/>
      <c r="H45" s="163"/>
    </row>
    <row r="46" spans="1:8" x14ac:dyDescent="0.25">
      <c r="A46" s="10">
        <v>40</v>
      </c>
      <c r="B46" s="141"/>
      <c r="C46" s="141"/>
      <c r="D46" s="141"/>
      <c r="E46" s="149"/>
      <c r="F46" s="149"/>
      <c r="G46" s="150"/>
      <c r="H46" s="163"/>
    </row>
    <row r="47" spans="1:8" x14ac:dyDescent="0.25">
      <c r="A47" s="10">
        <v>41</v>
      </c>
      <c r="B47" s="141"/>
      <c r="C47" s="141"/>
      <c r="D47" s="141"/>
      <c r="E47" s="149"/>
      <c r="F47" s="149"/>
      <c r="G47" s="150"/>
      <c r="H47" s="163"/>
    </row>
    <row r="48" spans="1:8" x14ac:dyDescent="0.25">
      <c r="A48" s="10">
        <v>42</v>
      </c>
      <c r="B48" s="141"/>
      <c r="C48" s="141"/>
      <c r="D48" s="141"/>
      <c r="E48" s="149"/>
      <c r="F48" s="149"/>
      <c r="G48" s="150"/>
      <c r="H48" s="163"/>
    </row>
    <row r="49" spans="1:8" x14ac:dyDescent="0.25">
      <c r="A49" s="10">
        <v>43</v>
      </c>
      <c r="B49" s="141"/>
      <c r="C49" s="141"/>
      <c r="D49" s="141"/>
      <c r="E49" s="149"/>
      <c r="F49" s="149"/>
      <c r="G49" s="150"/>
      <c r="H49" s="163"/>
    </row>
    <row r="50" spans="1:8" x14ac:dyDescent="0.25">
      <c r="A50" s="10">
        <v>44</v>
      </c>
      <c r="B50" s="141"/>
      <c r="C50" s="141"/>
      <c r="D50" s="141"/>
      <c r="E50" s="149"/>
      <c r="F50" s="149"/>
      <c r="G50" s="150"/>
      <c r="H50" s="163"/>
    </row>
    <row r="51" spans="1:8" x14ac:dyDescent="0.25">
      <c r="A51" s="10">
        <v>45</v>
      </c>
      <c r="B51" s="141"/>
      <c r="C51" s="141"/>
      <c r="D51" s="141"/>
      <c r="E51" s="149"/>
      <c r="F51" s="149"/>
      <c r="G51" s="150"/>
      <c r="H51" s="163"/>
    </row>
    <row r="52" spans="1:8" x14ac:dyDescent="0.25">
      <c r="A52" s="10">
        <v>46</v>
      </c>
      <c r="B52" s="141"/>
      <c r="C52" s="141"/>
      <c r="D52" s="141"/>
      <c r="E52" s="149"/>
      <c r="F52" s="149"/>
      <c r="G52" s="150"/>
      <c r="H52" s="163"/>
    </row>
    <row r="53" spans="1:8" x14ac:dyDescent="0.25">
      <c r="A53" s="10">
        <v>47</v>
      </c>
      <c r="B53" s="141"/>
      <c r="C53" s="141"/>
      <c r="D53" s="141"/>
      <c r="E53" s="149"/>
      <c r="F53" s="149"/>
      <c r="G53" s="150"/>
      <c r="H53" s="163"/>
    </row>
    <row r="54" spans="1:8" ht="13" thickBot="1" x14ac:dyDescent="0.3"/>
    <row r="55" spans="1:8" ht="16" thickBot="1" x14ac:dyDescent="0.4">
      <c r="A55" s="34"/>
      <c r="B55" s="33" t="s">
        <v>0</v>
      </c>
      <c r="C55" s="33"/>
      <c r="D55" s="33"/>
      <c r="E55" s="35">
        <f>SUM(E7:E53)</f>
        <v>0</v>
      </c>
      <c r="F55" s="35">
        <f>SUM(F7:F53)</f>
        <v>0</v>
      </c>
      <c r="G55" s="36">
        <f>SUM(G7:G53)</f>
        <v>0</v>
      </c>
    </row>
  </sheetData>
  <mergeCells count="2">
    <mergeCell ref="D3:G3"/>
    <mergeCell ref="A1:G1"/>
  </mergeCells>
  <phoneticPr fontId="3" type="noConversion"/>
  <pageMargins left="0.70866141732283472" right="0.70866141732283472" top="0.98425196850393704" bottom="0.59055118110236227"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9" workbookViewId="0">
      <selection activeCell="P29" sqref="P29"/>
    </sheetView>
  </sheetViews>
  <sheetFormatPr defaultColWidth="8.81640625" defaultRowHeight="12.5" x14ac:dyDescent="0.25"/>
  <cols>
    <col min="1" max="1" width="32.26953125" customWidth="1"/>
    <col min="2" max="2" width="12.1796875" customWidth="1"/>
    <col min="3" max="3" width="2.453125" customWidth="1"/>
    <col min="4" max="4" width="41.81640625" customWidth="1"/>
  </cols>
  <sheetData>
    <row r="1" spans="1:5" ht="35" x14ac:dyDescent="0.7">
      <c r="A1" s="170" t="s">
        <v>70</v>
      </c>
      <c r="B1" s="170"/>
      <c r="C1" s="170"/>
      <c r="D1" s="170"/>
      <c r="E1" s="170"/>
    </row>
    <row r="2" spans="1:5" ht="16" thickBot="1" x14ac:dyDescent="0.4">
      <c r="A2" s="6"/>
    </row>
    <row r="3" spans="1:5" ht="16" thickBot="1" x14ac:dyDescent="0.4">
      <c r="A3" s="34" t="s">
        <v>19</v>
      </c>
      <c r="B3" s="207">
        <f>Basisgegevens!B3</f>
        <v>0</v>
      </c>
      <c r="C3" s="207"/>
      <c r="D3" s="208"/>
    </row>
    <row r="4" spans="1:5" ht="16" thickBot="1" x14ac:dyDescent="0.4">
      <c r="A4" s="6"/>
    </row>
    <row r="5" spans="1:5" ht="16" thickBot="1" x14ac:dyDescent="0.4">
      <c r="A5" s="34" t="s">
        <v>45</v>
      </c>
      <c r="B5" s="209">
        <v>0.23</v>
      </c>
      <c r="C5" s="209"/>
      <c r="D5" s="210"/>
    </row>
    <row r="6" spans="1:5" ht="15.5" x14ac:dyDescent="0.35">
      <c r="A6" s="56"/>
      <c r="B6" s="57"/>
      <c r="C6" s="57"/>
      <c r="D6" s="57"/>
    </row>
    <row r="7" spans="1:5" ht="15.5" x14ac:dyDescent="0.35">
      <c r="A7" s="6"/>
    </row>
    <row r="8" spans="1:5" ht="15.5" x14ac:dyDescent="0.35">
      <c r="A8" s="6" t="s">
        <v>3</v>
      </c>
      <c r="B8" s="108">
        <f>Verkopen!E55</f>
        <v>0</v>
      </c>
      <c r="D8" s="65" t="s">
        <v>77</v>
      </c>
    </row>
    <row r="9" spans="1:5" ht="15.5" x14ac:dyDescent="0.35">
      <c r="A9" s="55" t="s">
        <v>6</v>
      </c>
      <c r="B9" s="109">
        <f>Verkopen!F55</f>
        <v>0</v>
      </c>
      <c r="C9" s="6" t="s">
        <v>44</v>
      </c>
    </row>
    <row r="10" spans="1:5" ht="15.5" x14ac:dyDescent="0.35">
      <c r="A10" s="56" t="s">
        <v>4</v>
      </c>
      <c r="B10" s="110">
        <f>B8-B9</f>
        <v>0</v>
      </c>
      <c r="C10" s="6"/>
      <c r="D10" s="65" t="s">
        <v>78</v>
      </c>
    </row>
    <row r="11" spans="1:5" ht="15.5" x14ac:dyDescent="0.35">
      <c r="A11" s="55" t="s">
        <v>40</v>
      </c>
      <c r="B11" s="109">
        <f>Inkopen!F55</f>
        <v>0</v>
      </c>
      <c r="C11" s="6" t="s">
        <v>44</v>
      </c>
    </row>
    <row r="12" spans="1:5" ht="15.5" x14ac:dyDescent="0.35">
      <c r="A12" s="6" t="s">
        <v>102</v>
      </c>
      <c r="B12" s="108">
        <f>B10-B11</f>
        <v>0</v>
      </c>
    </row>
    <row r="13" spans="1:5" ht="15.5" x14ac:dyDescent="0.35">
      <c r="A13" s="55" t="s">
        <v>5</v>
      </c>
      <c r="B13" s="109">
        <f>Kosten!F55</f>
        <v>0</v>
      </c>
      <c r="C13" s="6" t="s">
        <v>44</v>
      </c>
      <c r="D13" s="65" t="s">
        <v>79</v>
      </c>
    </row>
    <row r="14" spans="1:5" ht="15.5" x14ac:dyDescent="0.35">
      <c r="A14" s="6" t="s">
        <v>41</v>
      </c>
      <c r="B14" s="108">
        <f>B12-B13</f>
        <v>0</v>
      </c>
    </row>
    <row r="15" spans="1:5" ht="15.5" x14ac:dyDescent="0.35">
      <c r="A15" s="55" t="s">
        <v>42</v>
      </c>
      <c r="B15" s="109">
        <f>IF(B14&gt;0,B14*B5,0)</f>
        <v>0</v>
      </c>
      <c r="C15" s="6" t="s">
        <v>44</v>
      </c>
    </row>
    <row r="16" spans="1:5" ht="15.5" x14ac:dyDescent="0.35">
      <c r="A16" s="6" t="s">
        <v>43</v>
      </c>
      <c r="B16" s="108">
        <f>B14-B15</f>
        <v>0</v>
      </c>
    </row>
    <row r="17" spans="1:5" ht="15.5" x14ac:dyDescent="0.35">
      <c r="A17" s="6"/>
      <c r="B17" s="30"/>
    </row>
    <row r="18" spans="1:5" ht="35" x14ac:dyDescent="0.7">
      <c r="A18" s="170" t="s">
        <v>12</v>
      </c>
      <c r="B18" s="170"/>
      <c r="C18" s="170"/>
      <c r="D18" s="170"/>
      <c r="E18" s="170"/>
    </row>
    <row r="19" spans="1:5" ht="15.75" customHeight="1" thickBot="1" x14ac:dyDescent="0.75">
      <c r="A19" s="64"/>
      <c r="B19" s="64"/>
      <c r="C19" s="64"/>
      <c r="D19" s="64"/>
      <c r="E19" s="64"/>
    </row>
    <row r="20" spans="1:5" ht="16" thickBot="1" x14ac:dyDescent="0.4">
      <c r="A20" s="34" t="s">
        <v>19</v>
      </c>
      <c r="B20" s="207">
        <f>B3</f>
        <v>0</v>
      </c>
      <c r="C20" s="207"/>
      <c r="D20" s="208"/>
    </row>
    <row r="22" spans="1:5" ht="15.5" x14ac:dyDescent="0.35">
      <c r="A22" s="6" t="s">
        <v>47</v>
      </c>
      <c r="B22" s="108">
        <f>Aandeelhoudersregister!F109</f>
        <v>0</v>
      </c>
      <c r="C22" t="s">
        <v>81</v>
      </c>
    </row>
    <row r="23" spans="1:5" ht="15.5" x14ac:dyDescent="0.35">
      <c r="A23" s="6" t="s">
        <v>8</v>
      </c>
      <c r="B23" s="108">
        <f>Verkopen!E55</f>
        <v>0</v>
      </c>
      <c r="C23" t="s">
        <v>81</v>
      </c>
      <c r="D23" s="65" t="s">
        <v>80</v>
      </c>
    </row>
    <row r="24" spans="1:5" ht="15.5" x14ac:dyDescent="0.35">
      <c r="A24" s="6" t="s">
        <v>9</v>
      </c>
      <c r="B24" s="108">
        <f>Inkopen!D55</f>
        <v>0</v>
      </c>
      <c r="C24" t="s">
        <v>44</v>
      </c>
      <c r="D24" s="65" t="s">
        <v>80</v>
      </c>
    </row>
    <row r="25" spans="1:5" ht="15.5" x14ac:dyDescent="0.35">
      <c r="A25" s="56" t="s">
        <v>11</v>
      </c>
      <c r="B25" s="111">
        <f>Kosten!D55</f>
        <v>0</v>
      </c>
      <c r="C25" s="80" t="s">
        <v>44</v>
      </c>
      <c r="D25" s="65" t="s">
        <v>80</v>
      </c>
    </row>
    <row r="26" spans="1:5" ht="17.25" customHeight="1" x14ac:dyDescent="0.35">
      <c r="A26" s="6" t="s">
        <v>10</v>
      </c>
      <c r="B26" s="108">
        <f>B22+B23-B24-B25</f>
        <v>0</v>
      </c>
      <c r="D26" s="206" t="s">
        <v>104</v>
      </c>
    </row>
    <row r="27" spans="1:5" ht="26.25" customHeight="1" x14ac:dyDescent="0.35">
      <c r="A27" s="6"/>
      <c r="B27" s="108"/>
      <c r="D27" s="206"/>
    </row>
    <row r="28" spans="1:5" ht="12.75" customHeight="1" x14ac:dyDescent="0.35">
      <c r="A28" s="6"/>
      <c r="B28" s="108"/>
      <c r="D28" s="106"/>
    </row>
    <row r="29" spans="1:5" ht="15.5" x14ac:dyDescent="0.35">
      <c r="A29" s="6" t="s">
        <v>89</v>
      </c>
      <c r="B29" s="108">
        <f>IF(Liquidatieformulier!B11&gt;0,Liquidatieformulier!B11,0)</f>
        <v>0</v>
      </c>
      <c r="D29" s="85" t="s">
        <v>110</v>
      </c>
    </row>
    <row r="30" spans="1:5" ht="15.5" x14ac:dyDescent="0.35">
      <c r="A30" s="6" t="s">
        <v>105</v>
      </c>
      <c r="B30" s="108">
        <f>IF(Liquidatieformulier!B11&lt;0,Liquidatieformulier!B11,0)</f>
        <v>0</v>
      </c>
      <c r="D30" s="85" t="s">
        <v>106</v>
      </c>
    </row>
    <row r="31" spans="1:5" ht="15.5" x14ac:dyDescent="0.35">
      <c r="A31" s="6" t="s">
        <v>52</v>
      </c>
      <c r="B31" s="108">
        <f>Liquidatieformulier!B14</f>
        <v>0</v>
      </c>
      <c r="D31" s="85" t="s">
        <v>111</v>
      </c>
    </row>
    <row r="32" spans="1:5" ht="32.25" customHeight="1" x14ac:dyDescent="0.35">
      <c r="A32" s="112" t="s">
        <v>103</v>
      </c>
      <c r="B32" s="108">
        <f>IF(Liquidatieformulier!B6-Liquidatieformulier!B14&gt;0,Liquidatieformulier!B6-Liquidatieformulier!B14,0)</f>
        <v>0</v>
      </c>
      <c r="D32" s="116" t="s">
        <v>114</v>
      </c>
    </row>
    <row r="33" spans="1:4" ht="33" customHeight="1" x14ac:dyDescent="0.35">
      <c r="A33" s="112" t="s">
        <v>112</v>
      </c>
      <c r="B33" s="109" t="e">
        <f>IF(B32&gt;0,'Uitbetaling aandeelhouders'!F118-B32,'Uitbetaling aandeelhouders'!F118)</f>
        <v>#DIV/0!</v>
      </c>
      <c r="D33" s="116" t="s">
        <v>113</v>
      </c>
    </row>
    <row r="34" spans="1:4" ht="15.5" x14ac:dyDescent="0.35">
      <c r="A34" s="6" t="s">
        <v>83</v>
      </c>
      <c r="B34" s="108" t="e">
        <f>B26-B29-B30-B31-B32-B33</f>
        <v>#DIV/0!</v>
      </c>
      <c r="D34" s="85" t="s">
        <v>91</v>
      </c>
    </row>
    <row r="35" spans="1:4" ht="15.5" x14ac:dyDescent="0.35">
      <c r="A35" s="6"/>
      <c r="B35" s="30"/>
    </row>
    <row r="36" spans="1:4" ht="15.5" x14ac:dyDescent="0.35">
      <c r="A36" s="6"/>
      <c r="B36" s="30"/>
    </row>
  </sheetData>
  <mergeCells count="6">
    <mergeCell ref="D26:D27"/>
    <mergeCell ref="B3:D3"/>
    <mergeCell ref="B5:D5"/>
    <mergeCell ref="A1:E1"/>
    <mergeCell ref="A18:E18"/>
    <mergeCell ref="B20:D20"/>
  </mergeCells>
  <pageMargins left="0.70866141732283472" right="0.70866141732283472" top="0.98425196850393704" bottom="0.59055118110236227" header="0.31496062992125984" footer="0.31496062992125984"/>
  <pageSetup paperSize="9" orientation="portrait" r:id="rId1"/>
  <ignoredErrors>
    <ignoredError sqref="B13 B1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16" workbookViewId="0">
      <selection activeCell="B38" sqref="B38:D39"/>
    </sheetView>
  </sheetViews>
  <sheetFormatPr defaultColWidth="8.81640625" defaultRowHeight="15.5" x14ac:dyDescent="0.35"/>
  <cols>
    <col min="1" max="1" width="60.7265625" style="6" customWidth="1"/>
    <col min="2" max="2" width="11.1796875" style="58" customWidth="1"/>
    <col min="3" max="3" width="7.81640625" style="6" customWidth="1"/>
    <col min="4" max="4" width="5.453125" style="6" customWidth="1"/>
    <col min="5" max="16384" width="8.81640625" style="6"/>
  </cols>
  <sheetData>
    <row r="1" spans="1:4" ht="35" x14ac:dyDescent="0.7">
      <c r="A1" s="213" t="s">
        <v>18</v>
      </c>
      <c r="B1" s="213"/>
      <c r="C1" s="213"/>
      <c r="D1" s="213"/>
    </row>
    <row r="2" spans="1:4" ht="12" customHeight="1" thickBot="1" x14ac:dyDescent="0.75">
      <c r="A2" s="59"/>
      <c r="B2" s="59"/>
      <c r="C2" s="59"/>
      <c r="D2" s="59"/>
    </row>
    <row r="3" spans="1:4" ht="16" thickBot="1" x14ac:dyDescent="0.4">
      <c r="A3" s="62" t="s">
        <v>19</v>
      </c>
      <c r="B3" s="214">
        <f>Basisgegevens!B3</f>
        <v>0</v>
      </c>
      <c r="C3" s="214"/>
      <c r="D3" s="215"/>
    </row>
    <row r="4" spans="1:4" ht="16" thickBot="1" x14ac:dyDescent="0.4">
      <c r="A4" s="60"/>
      <c r="B4" s="61"/>
      <c r="C4" s="60"/>
      <c r="D4" s="60"/>
    </row>
    <row r="5" spans="1:4" ht="11.25" customHeight="1" x14ac:dyDescent="0.35">
      <c r="A5" s="97"/>
      <c r="B5" s="98"/>
      <c r="C5" s="99"/>
      <c r="D5" s="89"/>
    </row>
    <row r="6" spans="1:4" x14ac:dyDescent="0.35">
      <c r="A6" s="100" t="s">
        <v>60</v>
      </c>
      <c r="B6" s="101">
        <f>Exploitatiebegroting!B14</f>
        <v>0</v>
      </c>
      <c r="C6" s="102"/>
      <c r="D6" s="91"/>
    </row>
    <row r="7" spans="1:4" ht="11.25" customHeight="1" x14ac:dyDescent="0.35">
      <c r="A7" s="100"/>
      <c r="B7" s="101"/>
      <c r="C7" s="102"/>
      <c r="D7" s="91"/>
    </row>
    <row r="8" spans="1:4" ht="8.25" customHeight="1" x14ac:dyDescent="0.35">
      <c r="A8" s="100"/>
      <c r="B8" s="101"/>
      <c r="C8" s="102"/>
      <c r="D8" s="91"/>
    </row>
    <row r="9" spans="1:4" x14ac:dyDescent="0.35">
      <c r="A9" s="100" t="s">
        <v>92</v>
      </c>
      <c r="B9" s="101">
        <f>Verkopen!F55</f>
        <v>0</v>
      </c>
      <c r="C9" s="102"/>
      <c r="D9" s="91"/>
    </row>
    <row r="10" spans="1:4" x14ac:dyDescent="0.35">
      <c r="A10" s="100" t="s">
        <v>90</v>
      </c>
      <c r="B10" s="101">
        <f>Inkopen!E55+Kosten!E55</f>
        <v>0</v>
      </c>
      <c r="C10" s="102"/>
      <c r="D10" s="91"/>
    </row>
    <row r="11" spans="1:4" x14ac:dyDescent="0.35">
      <c r="A11" s="100" t="s">
        <v>93</v>
      </c>
      <c r="B11" s="101">
        <f>B9-B10</f>
        <v>0</v>
      </c>
      <c r="C11" s="102"/>
      <c r="D11" s="91"/>
    </row>
    <row r="12" spans="1:4" ht="10.5" customHeight="1" x14ac:dyDescent="0.35">
      <c r="A12" s="100"/>
      <c r="B12" s="101"/>
      <c r="C12" s="102"/>
      <c r="D12" s="91"/>
    </row>
    <row r="13" spans="1:4" ht="11.25" customHeight="1" x14ac:dyDescent="0.35">
      <c r="A13" s="100"/>
      <c r="B13" s="101"/>
      <c r="C13" s="102"/>
      <c r="D13" s="91"/>
    </row>
    <row r="14" spans="1:4" x14ac:dyDescent="0.35">
      <c r="A14" s="100" t="s">
        <v>46</v>
      </c>
      <c r="B14" s="101">
        <f>Exploitatiebegroting!B15</f>
        <v>0</v>
      </c>
      <c r="C14" s="102"/>
      <c r="D14" s="91"/>
    </row>
    <row r="15" spans="1:4" ht="11.25" customHeight="1" x14ac:dyDescent="0.35">
      <c r="A15" s="100"/>
      <c r="B15" s="101"/>
      <c r="C15" s="102"/>
      <c r="D15" s="91"/>
    </row>
    <row r="16" spans="1:4" x14ac:dyDescent="0.35">
      <c r="A16" s="100" t="s">
        <v>84</v>
      </c>
      <c r="B16" s="101">
        <f>IF(B11+B14&gt;0,B11+B14,0)</f>
        <v>0</v>
      </c>
      <c r="C16" s="102"/>
      <c r="D16" s="91"/>
    </row>
    <row r="17" spans="1:4" x14ac:dyDescent="0.35">
      <c r="A17" s="103" t="s">
        <v>82</v>
      </c>
      <c r="B17" s="101">
        <f>IF(B11+B14&lt;0,B11+B14,0)</f>
        <v>0</v>
      </c>
      <c r="C17" s="102"/>
      <c r="D17" s="91"/>
    </row>
    <row r="18" spans="1:4" ht="16" thickBot="1" x14ac:dyDescent="0.4">
      <c r="A18" s="104"/>
      <c r="B18" s="105"/>
      <c r="C18" s="95"/>
      <c r="D18" s="96"/>
    </row>
    <row r="19" spans="1:4" ht="15.75" customHeight="1" x14ac:dyDescent="0.35">
      <c r="A19" s="216" t="s">
        <v>120</v>
      </c>
      <c r="B19" s="217"/>
      <c r="C19" s="217"/>
      <c r="D19" s="218"/>
    </row>
    <row r="20" spans="1:4" x14ac:dyDescent="0.35">
      <c r="A20" s="219"/>
      <c r="B20" s="220"/>
      <c r="C20" s="220"/>
      <c r="D20" s="221"/>
    </row>
    <row r="21" spans="1:4" x14ac:dyDescent="0.35">
      <c r="A21" s="219"/>
      <c r="B21" s="220"/>
      <c r="C21" s="220"/>
      <c r="D21" s="221"/>
    </row>
    <row r="22" spans="1:4" x14ac:dyDescent="0.35">
      <c r="A22" s="219"/>
      <c r="B22" s="220"/>
      <c r="C22" s="220"/>
      <c r="D22" s="221"/>
    </row>
    <row r="23" spans="1:4" x14ac:dyDescent="0.35">
      <c r="A23" s="219"/>
      <c r="B23" s="220"/>
      <c r="C23" s="220"/>
      <c r="D23" s="221"/>
    </row>
    <row r="24" spans="1:4" x14ac:dyDescent="0.35">
      <c r="A24" s="219"/>
      <c r="B24" s="220"/>
      <c r="C24" s="220"/>
      <c r="D24" s="221"/>
    </row>
    <row r="25" spans="1:4" x14ac:dyDescent="0.35">
      <c r="A25" s="219"/>
      <c r="B25" s="220"/>
      <c r="C25" s="220"/>
      <c r="D25" s="221"/>
    </row>
    <row r="26" spans="1:4" ht="16" thickBot="1" x14ac:dyDescent="0.4">
      <c r="A26" s="222"/>
      <c r="B26" s="223"/>
      <c r="C26" s="223"/>
      <c r="D26" s="224"/>
    </row>
    <row r="27" spans="1:4" x14ac:dyDescent="0.35">
      <c r="A27" s="86" t="s">
        <v>48</v>
      </c>
      <c r="B27" s="87" t="s">
        <v>95</v>
      </c>
      <c r="C27" s="88"/>
      <c r="D27" s="89"/>
    </row>
    <row r="28" spans="1:4" ht="22.5" customHeight="1" x14ac:dyDescent="0.35">
      <c r="A28" s="153" t="s">
        <v>49</v>
      </c>
      <c r="B28" s="235" t="s">
        <v>96</v>
      </c>
      <c r="C28" s="235"/>
      <c r="D28" s="236"/>
    </row>
    <row r="29" spans="1:4" x14ac:dyDescent="0.35">
      <c r="A29" s="92" t="s">
        <v>69</v>
      </c>
      <c r="B29" s="93" t="s">
        <v>94</v>
      </c>
      <c r="C29" s="90"/>
      <c r="D29" s="91"/>
    </row>
    <row r="30" spans="1:4" ht="21" customHeight="1" x14ac:dyDescent="0.35">
      <c r="A30" s="153" t="s">
        <v>49</v>
      </c>
      <c r="B30" s="235" t="s">
        <v>50</v>
      </c>
      <c r="C30" s="235"/>
      <c r="D30" s="236"/>
    </row>
    <row r="31" spans="1:4" x14ac:dyDescent="0.35">
      <c r="A31" s="92" t="s">
        <v>26</v>
      </c>
      <c r="B31" s="93"/>
      <c r="C31" s="90"/>
      <c r="D31" s="91"/>
    </row>
    <row r="32" spans="1:4" ht="23.25" customHeight="1" thickBot="1" x14ac:dyDescent="0.4">
      <c r="A32" s="154" t="s">
        <v>50</v>
      </c>
      <c r="B32" s="94"/>
      <c r="C32" s="95"/>
      <c r="D32" s="96"/>
    </row>
    <row r="33" spans="1:4" ht="16" thickBot="1" x14ac:dyDescent="0.4"/>
    <row r="34" spans="1:4" ht="30.5" thickBot="1" x14ac:dyDescent="0.65">
      <c r="A34" s="225" t="s">
        <v>107</v>
      </c>
      <c r="B34" s="226"/>
      <c r="C34" s="226"/>
      <c r="D34" s="227"/>
    </row>
    <row r="35" spans="1:4" x14ac:dyDescent="0.35">
      <c r="A35" s="228" t="s">
        <v>108</v>
      </c>
      <c r="B35" s="229"/>
      <c r="C35" s="229"/>
      <c r="D35" s="230"/>
    </row>
    <row r="36" spans="1:4" ht="39" customHeight="1" x14ac:dyDescent="0.35">
      <c r="A36" s="228"/>
      <c r="B36" s="229"/>
      <c r="C36" s="229"/>
      <c r="D36" s="230"/>
    </row>
    <row r="37" spans="1:4" x14ac:dyDescent="0.35">
      <c r="A37" s="113"/>
      <c r="B37" s="114"/>
      <c r="C37" s="56"/>
      <c r="D37" s="115"/>
    </row>
    <row r="38" spans="1:4" ht="16" customHeight="1" x14ac:dyDescent="0.35">
      <c r="A38" s="211" t="s">
        <v>109</v>
      </c>
      <c r="B38" s="231">
        <f>IF(B17&lt;0,A40,B16)</f>
        <v>0</v>
      </c>
      <c r="C38" s="231"/>
      <c r="D38" s="232"/>
    </row>
    <row r="39" spans="1:4" ht="70" customHeight="1" thickBot="1" x14ac:dyDescent="0.4">
      <c r="A39" s="212"/>
      <c r="B39" s="233"/>
      <c r="C39" s="233"/>
      <c r="D39" s="234"/>
    </row>
    <row r="40" spans="1:4" x14ac:dyDescent="0.35">
      <c r="A40" s="121" t="s">
        <v>127</v>
      </c>
    </row>
  </sheetData>
  <mergeCells count="9">
    <mergeCell ref="A38:A39"/>
    <mergeCell ref="A1:D1"/>
    <mergeCell ref="B3:D3"/>
    <mergeCell ref="A19:D26"/>
    <mergeCell ref="A34:D34"/>
    <mergeCell ref="A35:D36"/>
    <mergeCell ref="B38:D39"/>
    <mergeCell ref="B28:D28"/>
    <mergeCell ref="B30:D30"/>
  </mergeCells>
  <phoneticPr fontId="3" type="noConversion"/>
  <pageMargins left="0.70866141732283472" right="0.70866141732283472"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Basisgegevens</vt:lpstr>
      <vt:lpstr>Aandeelhoudersregister</vt:lpstr>
      <vt:lpstr>Contactgegevens aandeelhouders</vt:lpstr>
      <vt:lpstr>Openingsbalans</vt:lpstr>
      <vt:lpstr>Inkopen</vt:lpstr>
      <vt:lpstr>Kosten</vt:lpstr>
      <vt:lpstr>Verkopen</vt:lpstr>
      <vt:lpstr>Exploitatiebegroting</vt:lpstr>
      <vt:lpstr>Liquidatieformulier</vt:lpstr>
      <vt:lpstr>Eindbalans</vt:lpstr>
      <vt:lpstr>Uitbetaling aandeelhouders</vt:lpstr>
    </vt:vector>
  </TitlesOfParts>
  <Company>SG De Rooi Pannen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61717</dc:creator>
  <cp:lastModifiedBy>Borsje, M.A.</cp:lastModifiedBy>
  <cp:lastPrinted>2020-06-16T09:24:05Z</cp:lastPrinted>
  <dcterms:created xsi:type="dcterms:W3CDTF">2009-03-11T09:41:30Z</dcterms:created>
  <dcterms:modified xsi:type="dcterms:W3CDTF">2020-06-16T12:29:11Z</dcterms:modified>
</cp:coreProperties>
</file>